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1 " sheetId="17" r:id="rId1"/>
  </sheets>
  <definedNames>
    <definedName name="_xlnm.Print_Titles" localSheetId="0">'1 '!$9:$11</definedName>
  </definedNames>
  <calcPr calcId="125725"/>
</workbook>
</file>

<file path=xl/calcChain.xml><?xml version="1.0" encoding="utf-8"?>
<calcChain xmlns="http://schemas.openxmlformats.org/spreadsheetml/2006/main">
  <c r="F43" i="17"/>
  <c r="G43"/>
  <c r="H43"/>
  <c r="I43"/>
  <c r="F45"/>
  <c r="G45"/>
  <c r="H45"/>
  <c r="I45"/>
  <c r="F94"/>
  <c r="G94"/>
  <c r="H94"/>
  <c r="I94"/>
  <c r="G24"/>
  <c r="I24"/>
  <c r="D26"/>
  <c r="D25" s="1"/>
  <c r="D24" s="1"/>
  <c r="E25"/>
  <c r="E24" s="1"/>
  <c r="F25"/>
  <c r="F24" s="1"/>
  <c r="G25"/>
  <c r="H25"/>
  <c r="H24" s="1"/>
  <c r="I25"/>
  <c r="D86"/>
  <c r="D92"/>
  <c r="D101"/>
  <c r="D103"/>
  <c r="E105"/>
  <c r="E104" s="1"/>
  <c r="G105"/>
  <c r="G104" s="1"/>
  <c r="I105"/>
  <c r="I104" s="1"/>
  <c r="E106"/>
  <c r="F106"/>
  <c r="F105" s="1"/>
  <c r="F104" s="1"/>
  <c r="G106"/>
  <c r="H106"/>
  <c r="H105" s="1"/>
  <c r="H104" s="1"/>
  <c r="I106"/>
  <c r="D106"/>
  <c r="D105" s="1"/>
  <c r="D104" s="1"/>
  <c r="E107"/>
  <c r="D108"/>
  <c r="D107" s="1"/>
  <c r="F102"/>
  <c r="G102"/>
  <c r="H102"/>
  <c r="I102"/>
  <c r="F100"/>
  <c r="F99" s="1"/>
  <c r="G100"/>
  <c r="G99" s="1"/>
  <c r="H100"/>
  <c r="H99" s="1"/>
  <c r="I100"/>
  <c r="I99" s="1"/>
  <c r="F111"/>
  <c r="F110" s="1"/>
  <c r="F109" s="1"/>
  <c r="G111"/>
  <c r="G110" s="1"/>
  <c r="G109" s="1"/>
  <c r="H111"/>
  <c r="H110" s="1"/>
  <c r="H109" s="1"/>
  <c r="I111"/>
  <c r="I110" s="1"/>
  <c r="I109" s="1"/>
  <c r="F121"/>
  <c r="I121"/>
  <c r="I114" s="1"/>
  <c r="I113" s="1"/>
  <c r="C162"/>
  <c r="I13"/>
  <c r="F30"/>
  <c r="F29" s="1"/>
  <c r="F27" s="1"/>
  <c r="G30"/>
  <c r="G29" s="1"/>
  <c r="G27" s="1"/>
  <c r="H30"/>
  <c r="H29" s="1"/>
  <c r="H27" s="1"/>
  <c r="I30"/>
  <c r="I29" s="1"/>
  <c r="I27" s="1"/>
  <c r="F39"/>
  <c r="F38" s="1"/>
  <c r="F33" s="1"/>
  <c r="G39"/>
  <c r="G38" s="1"/>
  <c r="G33" s="1"/>
  <c r="H39"/>
  <c r="H38" s="1"/>
  <c r="H33" s="1"/>
  <c r="I39"/>
  <c r="I38" s="1"/>
  <c r="I33" s="1"/>
  <c r="F75"/>
  <c r="F74" s="1"/>
  <c r="G75"/>
  <c r="G74" s="1"/>
  <c r="H75"/>
  <c r="H74" s="1"/>
  <c r="I91"/>
  <c r="I90" s="1"/>
  <c r="I75" s="1"/>
  <c r="I74" s="1"/>
  <c r="E91"/>
  <c r="C154"/>
  <c r="C157"/>
  <c r="C160"/>
  <c r="C151"/>
  <c r="C150" s="1"/>
  <c r="E85"/>
  <c r="D85" s="1"/>
  <c r="D82"/>
  <c r="D83"/>
  <c r="E82"/>
  <c r="E23"/>
  <c r="E28" s="1"/>
  <c r="E102"/>
  <c r="D102" s="1"/>
  <c r="E99"/>
  <c r="E98" s="1"/>
  <c r="E100"/>
  <c r="D100" s="1"/>
  <c r="D15"/>
  <c r="E14"/>
  <c r="D14" s="1"/>
  <c r="D98" l="1"/>
  <c r="E97"/>
  <c r="D97" s="1"/>
  <c r="I12"/>
  <c r="E84"/>
  <c r="D84" s="1"/>
  <c r="D99"/>
  <c r="F98"/>
  <c r="F97" s="1"/>
  <c r="G98"/>
  <c r="G97" s="1"/>
  <c r="H98"/>
  <c r="H97" s="1"/>
  <c r="I98"/>
  <c r="I97" s="1"/>
  <c r="I32" s="1"/>
  <c r="I142" l="1"/>
  <c r="D18"/>
  <c r="D20"/>
  <c r="D21"/>
  <c r="D22"/>
  <c r="D23"/>
  <c r="D28"/>
  <c r="D31"/>
  <c r="D42"/>
  <c r="D44"/>
  <c r="D46"/>
  <c r="D49"/>
  <c r="D50"/>
  <c r="D52"/>
  <c r="D53"/>
  <c r="D55"/>
  <c r="D56"/>
  <c r="D59"/>
  <c r="D60"/>
  <c r="D63"/>
  <c r="D64"/>
  <c r="D65"/>
  <c r="D66"/>
  <c r="D67"/>
  <c r="D68"/>
  <c r="D69"/>
  <c r="D72"/>
  <c r="D73"/>
  <c r="D78"/>
  <c r="D81"/>
  <c r="D89"/>
  <c r="D93"/>
  <c r="D96"/>
  <c r="D116"/>
  <c r="D117"/>
  <c r="D118"/>
  <c r="D119"/>
  <c r="D120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E35"/>
  <c r="E34" s="1"/>
  <c r="E112"/>
  <c r="E111" s="1"/>
  <c r="E62"/>
  <c r="D62" s="1"/>
  <c r="E30"/>
  <c r="D30" s="1"/>
  <c r="E40"/>
  <c r="E39" s="1"/>
  <c r="D41"/>
  <c r="E37"/>
  <c r="D91"/>
  <c r="E77"/>
  <c r="D77" s="1"/>
  <c r="E80"/>
  <c r="E88"/>
  <c r="E87" s="1"/>
  <c r="D87" s="1"/>
  <c r="E95"/>
  <c r="E94" s="1"/>
  <c r="D94" s="1"/>
  <c r="D111" l="1"/>
  <c r="E110"/>
  <c r="D37"/>
  <c r="E145"/>
  <c r="D112"/>
  <c r="E76"/>
  <c r="D76" s="1"/>
  <c r="D79"/>
  <c r="E79"/>
  <c r="E36"/>
  <c r="D36" s="1"/>
  <c r="E90"/>
  <c r="E29"/>
  <c r="D88"/>
  <c r="D80"/>
  <c r="E38"/>
  <c r="D38" s="1"/>
  <c r="D39"/>
  <c r="D35"/>
  <c r="D34"/>
  <c r="D40"/>
  <c r="D95"/>
  <c r="E109" l="1"/>
  <c r="D109" s="1"/>
  <c r="D110"/>
  <c r="D90"/>
  <c r="E75"/>
  <c r="D75" s="1"/>
  <c r="D29"/>
  <c r="E27"/>
  <c r="D27" s="1"/>
  <c r="E33"/>
  <c r="E74" l="1"/>
  <c r="D33"/>
  <c r="D74" l="1"/>
  <c r="C146"/>
  <c r="C145" s="1"/>
  <c r="I146" s="1"/>
  <c r="K21"/>
  <c r="K20"/>
  <c r="F71" l="1"/>
  <c r="F70" s="1"/>
  <c r="E71"/>
  <c r="D71" s="1"/>
  <c r="F62"/>
  <c r="F61" s="1"/>
  <c r="F58"/>
  <c r="F57" s="1"/>
  <c r="E58"/>
  <c r="D58" s="1"/>
  <c r="F54"/>
  <c r="F51" s="1"/>
  <c r="E54"/>
  <c r="F48"/>
  <c r="F47" s="1"/>
  <c r="E48"/>
  <c r="E51" l="1"/>
  <c r="D51" s="1"/>
  <c r="D54"/>
  <c r="E47"/>
  <c r="D47" s="1"/>
  <c r="D48"/>
  <c r="E70"/>
  <c r="D70" s="1"/>
  <c r="E61"/>
  <c r="D61" s="1"/>
  <c r="E57"/>
  <c r="D57" s="1"/>
  <c r="E43" l="1"/>
  <c r="F17"/>
  <c r="E19"/>
  <c r="D43" l="1"/>
  <c r="E17"/>
  <c r="D17" s="1"/>
  <c r="D19"/>
  <c r="C144"/>
  <c r="E121"/>
  <c r="D121" s="1"/>
  <c r="F115"/>
  <c r="F114" s="1"/>
  <c r="F113" s="1"/>
  <c r="E115"/>
  <c r="D115" s="1"/>
  <c r="E114" l="1"/>
  <c r="E113" l="1"/>
  <c r="E32" s="1"/>
  <c r="D114"/>
  <c r="F16"/>
  <c r="F13" s="1"/>
  <c r="F12" s="1"/>
  <c r="E16"/>
  <c r="E45"/>
  <c r="D45" s="1"/>
  <c r="E13" l="1"/>
  <c r="D13" s="1"/>
  <c r="D16"/>
  <c r="D113"/>
  <c r="D32"/>
  <c r="F32"/>
  <c r="F142" s="1"/>
  <c r="E12" l="1"/>
  <c r="D12" s="1"/>
  <c r="G22"/>
  <c r="H22" s="1"/>
  <c r="G116"/>
  <c r="H116" s="1"/>
  <c r="G117"/>
  <c r="G118"/>
  <c r="H118" s="1"/>
  <c r="G119"/>
  <c r="H119" s="1"/>
  <c r="G120"/>
  <c r="H120" s="1"/>
  <c r="G123"/>
  <c r="H123" s="1"/>
  <c r="G124"/>
  <c r="H124" s="1"/>
  <c r="G125"/>
  <c r="H125" s="1"/>
  <c r="G126"/>
  <c r="H126" s="1"/>
  <c r="G127"/>
  <c r="H127" s="1"/>
  <c r="G128"/>
  <c r="H128" s="1"/>
  <c r="G129"/>
  <c r="H129" s="1"/>
  <c r="G130"/>
  <c r="H130" s="1"/>
  <c r="G134"/>
  <c r="H134" s="1"/>
  <c r="G135"/>
  <c r="H135" s="1"/>
  <c r="G136"/>
  <c r="H136" s="1"/>
  <c r="G140"/>
  <c r="H140" s="1"/>
  <c r="G141"/>
  <c r="H141" s="1"/>
  <c r="G137" l="1"/>
  <c r="G131"/>
  <c r="G132"/>
  <c r="G133"/>
  <c r="G138"/>
  <c r="G139"/>
  <c r="G122"/>
  <c r="G121" s="1"/>
  <c r="G18"/>
  <c r="G115" l="1"/>
  <c r="G114" s="1"/>
  <c r="G113" s="1"/>
  <c r="G32" s="1"/>
  <c r="G17" l="1"/>
  <c r="G16" l="1"/>
  <c r="G13" s="1"/>
  <c r="G12" s="1"/>
  <c r="G142" s="1"/>
  <c r="H117" l="1"/>
  <c r="H139" l="1"/>
  <c r="H133"/>
  <c r="H122"/>
  <c r="H121" s="1"/>
  <c r="C132"/>
  <c r="C131" s="1"/>
  <c r="H137" l="1"/>
  <c r="H138"/>
  <c r="H131"/>
  <c r="H132"/>
  <c r="H115"/>
  <c r="H114" s="1"/>
  <c r="H113" s="1"/>
  <c r="H32" s="1"/>
  <c r="H18" l="1"/>
  <c r="H17" l="1"/>
  <c r="H16" l="1"/>
  <c r="H13" s="1"/>
  <c r="H12" s="1"/>
  <c r="H142" s="1"/>
  <c r="E142" l="1"/>
  <c r="I145" l="1"/>
  <c r="D142"/>
</calcChain>
</file>

<file path=xl/sharedStrings.xml><?xml version="1.0" encoding="utf-8"?>
<sst xmlns="http://schemas.openxmlformats.org/spreadsheetml/2006/main" count="239" uniqueCount="155">
  <si>
    <t>Nr. crt.</t>
  </si>
  <si>
    <t>DENUMIRE INDICATORI</t>
  </si>
  <si>
    <t>COD</t>
  </si>
  <si>
    <t>III</t>
  </si>
  <si>
    <t>IV</t>
  </si>
  <si>
    <t>11.02.01</t>
  </si>
  <si>
    <t>Sume def din TVA  pentru drumuri</t>
  </si>
  <si>
    <t>11.02.05</t>
  </si>
  <si>
    <t>SECTIUNEA DE FUNCTIONARE</t>
  </si>
  <si>
    <t xml:space="preserve">  I.             cheltuieli de personal</t>
  </si>
  <si>
    <t>Plati efectuate in anii precedenti si recuperate in anul curent</t>
  </si>
  <si>
    <t>SECTIUNEA DE DEZVOLTARE</t>
  </si>
  <si>
    <t>Proiecte cu finantare FEN</t>
  </si>
  <si>
    <t>Cheltuieli neeligibile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</si>
  <si>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</si>
  <si>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</si>
  <si>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</si>
  <si>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</si>
  <si>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</si>
  <si>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</si>
  <si>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</si>
  <si>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>Sume def din TVA pentru finantarea cheltuielilor descentralizate  :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</si>
  <si>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</si>
  <si>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</si>
  <si>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</si>
  <si>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Programul pentru scoli  al Romaniei </t>
  </si>
  <si>
    <t>.3.1</t>
  </si>
  <si>
    <t xml:space="preserve">Alte chelt 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</si>
  <si>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</si>
  <si>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</si>
  <si>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</si>
  <si>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</si>
  <si>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</si>
  <si>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</si>
  <si>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</si>
  <si>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Subventii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</si>
  <si>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</si>
  <si>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</si>
  <si>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</si>
  <si>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</si>
  <si>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</si>
  <si>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SUME DEFALCATE DIN TVA </t>
  </si>
  <si>
    <t xml:space="preserve">TOTAL CHELTUIELI 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</si>
  <si>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</si>
  <si>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</si>
  <si>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</si>
  <si>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</si>
  <si>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Cheltuieli cu bunuri si servicii</t>
  </si>
  <si>
    <t xml:space="preserve">INVATAMANT </t>
  </si>
  <si>
    <t>65.02</t>
  </si>
  <si>
    <t>65.02.50</t>
  </si>
  <si>
    <t>Ajutoare sociale in natura</t>
  </si>
  <si>
    <t>57.02.02</t>
  </si>
  <si>
    <t xml:space="preserve">DRUMURI SI PODURI JUDETENE </t>
  </si>
  <si>
    <t xml:space="preserve">Cheltuieli de capital 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</si>
  <si>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</si>
  <si>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</si>
  <si>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</si>
  <si>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</si>
  <si>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</si>
  <si>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</si>
  <si>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11.02</t>
  </si>
  <si>
    <t xml:space="preserve">ALTE CHELTUIELI - PROGRAMUL PENTRU SCOLI AL ROMANIEI </t>
  </si>
  <si>
    <t>84.02</t>
  </si>
  <si>
    <t>84.02.03.01</t>
  </si>
  <si>
    <t>VII</t>
  </si>
  <si>
    <t>Invatamant special , din care :</t>
  </si>
  <si>
    <t xml:space="preserve">       Drepturi copii cu cerinte educationale speciale care frecventeaza invatamantul special </t>
  </si>
  <si>
    <t>Finantarea burselor din invatamantul special</t>
  </si>
  <si>
    <t>ANUL 2022</t>
  </si>
  <si>
    <t>LA BUGETUL LOCAL PE ANUL 2022</t>
  </si>
  <si>
    <t>CENTRUL SCOLAR DE EDUCATIE INCLUZIVA "SF. FILOFTEIA" STEFANESTI</t>
  </si>
  <si>
    <t>65.02.07.04.01</t>
  </si>
  <si>
    <t xml:space="preserve">Ajutoare sociale </t>
  </si>
  <si>
    <t>57.02.01</t>
  </si>
  <si>
    <t>Burse</t>
  </si>
  <si>
    <t>Buse</t>
  </si>
  <si>
    <t>59.01</t>
  </si>
  <si>
    <t>CENTRUL SCOLAR DE EDUCATIE INCLUZIVA "SF. NICOLAE" CAMPULUNG</t>
  </si>
  <si>
    <t>65.02.07.04.02</t>
  </si>
  <si>
    <t>CENTRUL SCOLAR DE EDUCATIE INCLUZIVA "SF. STELIAN" COSTESTI</t>
  </si>
  <si>
    <t>65.02.07.04.03</t>
  </si>
  <si>
    <t>CENTRUL SCOLAR DE  EDUCATIE INCLUZIVA "SF.  MARINA"CURTEA DE ARGES
 CURTEA DE ARGES</t>
  </si>
  <si>
    <t>65.02.07.04.04</t>
  </si>
  <si>
    <t>GRADINITA SPECIALA " SF. ELENA" 
PITESTI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</si>
  <si>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</si>
  <si>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</si>
  <si>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</si>
  <si>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</si>
  <si>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>AUTORITATI PUBLICE SI ACTIUNI EXTERNE</t>
  </si>
  <si>
    <t>51.02.01.03</t>
  </si>
  <si>
    <t>SECTIUNEA DE DEZVOLTARE  din care:</t>
  </si>
  <si>
    <t xml:space="preserve">SECTIUNEA DE DEZVOLTARE </t>
  </si>
  <si>
    <t xml:space="preserve">         Cofinantare si chelt neeligibile</t>
  </si>
  <si>
    <t>58.01.03</t>
  </si>
  <si>
    <t xml:space="preserve">          Fonduri externe nerambursabile</t>
  </si>
  <si>
    <t>58.01.02</t>
  </si>
  <si>
    <t>SANATATE</t>
  </si>
  <si>
    <t>ALTE INSTITUTII SI ACTIUNI SANITARE</t>
  </si>
  <si>
    <t>66.02.50.50</t>
  </si>
  <si>
    <t>51.01.03</t>
  </si>
  <si>
    <t>Transferuri de capital - pt fin investitiilor la spitale</t>
  </si>
  <si>
    <t>51.02.12</t>
  </si>
  <si>
    <t>Proiect  “Consolidarea infrastructurii medicale pentru a face fata provocarilor ridicate de combatere a epidemiei de COVID-19 la Spitalul de Pneumoftiziologie  “Sf. Andrei”, Valea Iasului”</t>
  </si>
  <si>
    <t xml:space="preserve"> Transferuri curente pentru actiuni de sanatate</t>
  </si>
  <si>
    <t>SPITALUL ORASENESC "REGELE CAROL"  COSTESTI</t>
  </si>
  <si>
    <t>66.02.06.01</t>
  </si>
  <si>
    <t>Transferuri din bugetele locale pentru finanţarea  cheltuielilor de capital din domeniul sănătăţii</t>
  </si>
  <si>
    <t>LOCUINTE SERVICII SI DEZVOLTARE PUBLICA</t>
  </si>
  <si>
    <t>SERVICIUL PUBLIC JUDETEAN SALVAMONT ARGES</t>
  </si>
  <si>
    <t>70.02.50</t>
  </si>
  <si>
    <t>SPITALUL JUDETEAN DE URGENTA ARGES</t>
  </si>
  <si>
    <t>SPITALUL DE PNEUMOFTIZIOLOGIE LEORDENI</t>
  </si>
  <si>
    <t>SPITALUL DE PSIHIATRIE VEDEA</t>
  </si>
  <si>
    <t xml:space="preserve">SPITALUL PNF  “Sf. Andrei”, VALEA IASULUI </t>
  </si>
  <si>
    <t>SUME PRIMITE DE LA UE /ALTI DONATORI IN CONTUL PLATILOR EFECTUATE SI PREFINANTARI AFERENTE CADRULUI FINANCIAR 2014-2020</t>
  </si>
  <si>
    <t xml:space="preserve"> Fondul European de Dezvoltare Regională (FEDR)  </t>
  </si>
  <si>
    <t>48.02.01</t>
  </si>
  <si>
    <t>Sume primite in contul platilor efectuate in anul curent</t>
  </si>
  <si>
    <t>48.02.01.01</t>
  </si>
  <si>
    <t>TEATRUL "AL. DAVILA" PITESTI</t>
  </si>
  <si>
    <t>67.02.03.04</t>
  </si>
  <si>
    <t xml:space="preserve"> Transferuri</t>
  </si>
  <si>
    <t>51.01.01</t>
  </si>
  <si>
    <t>Alte transferuri  de capital catre institutii publice</t>
  </si>
  <si>
    <t>51.02.29</t>
  </si>
  <si>
    <t xml:space="preserve">CULTURA, RECREERE SI RELIGIE </t>
  </si>
  <si>
    <t>67.02</t>
  </si>
  <si>
    <t xml:space="preserve">COTE SI SUME DEFALCATE DIN IMPOZITUL PE VENIT </t>
  </si>
  <si>
    <t>.04.02</t>
  </si>
  <si>
    <t>Sume repartizate pentru  finantarea institutiilor de spectacole si concerte</t>
  </si>
  <si>
    <t>04..02.06</t>
  </si>
  <si>
    <t>SPITALUL DE PEDIATRIE PITESTI</t>
  </si>
  <si>
    <t>Transferuri de capital - pt fin investitiilor la spitale din FEN</t>
  </si>
  <si>
    <t>Transferuri de capital - pt fin investitiilor la spitale (pt ch neeligibile)</t>
  </si>
  <si>
    <t>Estimari</t>
  </si>
  <si>
    <t>Aparatura si echipamente medicale aferente investitiei “Construire corp de cladire nou la Spitalul Judetean de Urgenta Pitesti”.</t>
  </si>
  <si>
    <t>Cazan de producere agent termic pentru incalzire si apa calda</t>
  </si>
  <si>
    <t>Generator electric</t>
  </si>
  <si>
    <t>Licenta pentru aplicatia AOMEI Backupper Tech Plus / Multi-Manager</t>
  </si>
  <si>
    <t>Sistem Desktop PC</t>
  </si>
  <si>
    <t>42.02.21</t>
  </si>
  <si>
    <t>ASIGURARI SI ASISTENTA SOCIALA</t>
  </si>
  <si>
    <t>68.02</t>
  </si>
  <si>
    <t>DREPTURI PERSOANE CU HANDICAP</t>
  </si>
  <si>
    <t>68.02.06</t>
  </si>
  <si>
    <t>Asist. Soc. - drepturi pers cu handicap</t>
  </si>
  <si>
    <t>57.02</t>
  </si>
  <si>
    <t>42.02</t>
  </si>
  <si>
    <t>Subventii de la bugetul de stat</t>
  </si>
  <si>
    <t>00.17</t>
  </si>
  <si>
    <t>SUBVENTII</t>
  </si>
  <si>
    <t>mii lei</t>
  </si>
  <si>
    <t>Subventii pentru finantarea drepturilor acordate persoanelor cu handicap</t>
  </si>
  <si>
    <t>ANEXA nr. 1 la H.C.J. nr.265/28.09.2022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</si>
</sst>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ahoma"/>
      <family val="2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16" fillId="0" borderId="0"/>
  </cellStyleXfs>
  <cellXfs count="139">
    <xf numFmtId="0" fontId="0" fillId="0" borderId="0" xfId="0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4" fontId="5" fillId="4" borderId="2" xfId="0" applyNumberFormat="1" applyFont="1" applyFill="1" applyBorder="1"/>
    <xf numFmtId="4" fontId="5" fillId="7" borderId="2" xfId="0" applyNumberFormat="1" applyFont="1" applyFill="1" applyBorder="1"/>
    <xf numFmtId="4" fontId="6" fillId="2" borderId="2" xfId="0" applyNumberFormat="1" applyFont="1" applyFill="1" applyBorder="1"/>
    <xf numFmtId="0" fontId="6" fillId="0" borderId="2" xfId="0" applyFont="1" applyFill="1" applyBorder="1"/>
    <xf numFmtId="2" fontId="6" fillId="2" borderId="2" xfId="0" applyNumberFormat="1" applyFont="1" applyFill="1" applyBorder="1" applyAlignment="1"/>
    <xf numFmtId="4" fontId="5" fillId="5" borderId="2" xfId="0" applyNumberFormat="1" applyFont="1" applyFill="1" applyBorder="1"/>
    <xf numFmtId="4" fontId="5" fillId="2" borderId="2" xfId="0" applyNumberFormat="1" applyFont="1" applyFill="1" applyBorder="1"/>
    <xf numFmtId="4" fontId="6" fillId="0" borderId="2" xfId="0" applyNumberFormat="1" applyFont="1" applyFill="1" applyBorder="1"/>
    <xf numFmtId="4" fontId="6" fillId="0" borderId="0" xfId="0" applyNumberFormat="1" applyFont="1" applyFill="1"/>
    <xf numFmtId="4" fontId="5" fillId="0" borderId="2" xfId="0" applyNumberFormat="1" applyFont="1" applyFill="1" applyBorder="1"/>
    <xf numFmtId="4" fontId="8" fillId="0" borderId="2" xfId="0" applyNumberFormat="1" applyFont="1" applyFill="1" applyBorder="1"/>
    <xf numFmtId="4" fontId="5" fillId="6" borderId="2" xfId="0" applyNumberFormat="1" applyFont="1" applyFill="1" applyBorder="1"/>
    <xf numFmtId="0" fontId="5" fillId="0" borderId="2" xfId="0" applyFont="1" applyFill="1" applyBorder="1"/>
    <xf numFmtId="4" fontId="5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0" borderId="6" xfId="0" applyFont="1" applyFill="1" applyBorder="1"/>
    <xf numFmtId="0" fontId="6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right"/>
    </xf>
    <xf numFmtId="0" fontId="5" fillId="0" borderId="6" xfId="0" applyFont="1" applyFill="1" applyBorder="1" applyAlignment="1">
      <alignment wrapText="1"/>
    </xf>
    <xf numFmtId="0" fontId="6" fillId="0" borderId="6" xfId="0" applyFont="1" applyFill="1" applyBorder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4" xfId="0" applyFont="1" applyFill="1" applyBorder="1" applyAlignment="1">
      <alignment horizontal="center"/>
    </xf>
    <xf numFmtId="0" fontId="6" fillId="0" borderId="6" xfId="0" applyFont="1" applyFill="1" applyBorder="1" applyAlignment="1">
      <alignment wrapText="1"/>
    </xf>
    <xf numFmtId="14" fontId="5" fillId="0" borderId="2" xfId="0" applyNumberFormat="1" applyFont="1" applyFill="1" applyBorder="1"/>
    <xf numFmtId="0" fontId="8" fillId="0" borderId="6" xfId="0" applyFont="1" applyFill="1" applyBorder="1"/>
    <xf numFmtId="0" fontId="9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4" xfId="0" applyNumberFormat="1" applyFont="1" applyFill="1" applyBorder="1" applyAlignment="1">
      <alignment horizontal="center"/>
    </xf>
    <xf numFmtId="4" fontId="5" fillId="3" borderId="2" xfId="0" applyNumberFormat="1" applyFont="1" applyFill="1" applyBorder="1"/>
    <xf numFmtId="0" fontId="5" fillId="8" borderId="2" xfId="0" applyFont="1" applyFill="1" applyBorder="1"/>
    <xf numFmtId="0" fontId="5" fillId="8" borderId="6" xfId="0" applyFont="1" applyFill="1" applyBorder="1"/>
    <xf numFmtId="4" fontId="5" fillId="8" borderId="2" xfId="0" applyNumberFormat="1" applyFont="1" applyFill="1" applyBorder="1"/>
    <xf numFmtId="0" fontId="5" fillId="8" borderId="2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wrapText="1"/>
    </xf>
    <xf numFmtId="0" fontId="5" fillId="0" borderId="10" xfId="0" applyFont="1" applyFill="1" applyBorder="1" applyAlignment="1">
      <alignment horizontal="left"/>
    </xf>
    <xf numFmtId="0" fontId="6" fillId="0" borderId="8" xfId="1" applyFont="1" applyFill="1" applyBorder="1" applyAlignment="1">
      <alignment wrapText="1"/>
    </xf>
    <xf numFmtId="49" fontId="6" fillId="0" borderId="8" xfId="1" applyNumberFormat="1" applyFont="1" applyFill="1" applyBorder="1" applyAlignment="1">
      <alignment horizontal="center"/>
    </xf>
    <xf numFmtId="0" fontId="6" fillId="0" borderId="0" xfId="1" applyFont="1" applyFill="1" applyBorder="1"/>
    <xf numFmtId="49" fontId="6" fillId="0" borderId="0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5" fillId="9" borderId="2" xfId="0" applyFont="1" applyFill="1" applyBorder="1"/>
    <xf numFmtId="0" fontId="5" fillId="9" borderId="6" xfId="0" applyFont="1" applyFill="1" applyBorder="1"/>
    <xf numFmtId="0" fontId="5" fillId="9" borderId="4" xfId="0" applyFont="1" applyFill="1" applyBorder="1" applyAlignment="1">
      <alignment horizontal="center"/>
    </xf>
    <xf numFmtId="4" fontId="5" fillId="9" borderId="2" xfId="0" applyNumberFormat="1" applyFont="1" applyFill="1" applyBorder="1"/>
    <xf numFmtId="4" fontId="6" fillId="2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wrapText="1"/>
    </xf>
    <xf numFmtId="0" fontId="10" fillId="0" borderId="2" xfId="0" applyFont="1" applyFill="1" applyBorder="1"/>
    <xf numFmtId="0" fontId="11" fillId="2" borderId="2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/>
    </xf>
    <xf numFmtId="0" fontId="11" fillId="0" borderId="2" xfId="0" applyFont="1" applyFill="1" applyBorder="1"/>
    <xf numFmtId="0" fontId="10" fillId="0" borderId="2" xfId="0" applyFont="1" applyFill="1" applyBorder="1" applyAlignment="1">
      <alignment horizontal="center"/>
    </xf>
    <xf numFmtId="0" fontId="12" fillId="0" borderId="6" xfId="0" applyFont="1" applyFill="1" applyBorder="1"/>
    <xf numFmtId="0" fontId="13" fillId="0" borderId="4" xfId="0" applyFont="1" applyFill="1" applyBorder="1" applyAlignment="1">
      <alignment horizontal="center"/>
    </xf>
    <xf numFmtId="0" fontId="14" fillId="2" borderId="6" xfId="0" applyFont="1" applyFill="1" applyBorder="1" applyAlignment="1">
      <alignment wrapText="1"/>
    </xf>
    <xf numFmtId="0" fontId="15" fillId="0" borderId="4" xfId="0" applyFont="1" applyFill="1" applyBorder="1" applyAlignment="1">
      <alignment horizontal="center"/>
    </xf>
    <xf numFmtId="0" fontId="14" fillId="0" borderId="5" xfId="0" applyFont="1" applyFill="1" applyBorder="1"/>
    <xf numFmtId="0" fontId="11" fillId="2" borderId="2" xfId="0" applyFont="1" applyFill="1" applyBorder="1" applyAlignment="1">
      <alignment horizontal="left" wrapText="1"/>
    </xf>
    <xf numFmtId="4" fontId="10" fillId="0" borderId="2" xfId="0" applyNumberFormat="1" applyFont="1" applyFill="1" applyBorder="1"/>
    <xf numFmtId="4" fontId="11" fillId="0" borderId="2" xfId="0" applyNumberFormat="1" applyFont="1" applyFill="1" applyBorder="1"/>
    <xf numFmtId="0" fontId="6" fillId="2" borderId="2" xfId="6" applyFont="1" applyFill="1" applyBorder="1" applyAlignment="1">
      <alignment horizontal="center"/>
    </xf>
    <xf numFmtId="0" fontId="5" fillId="2" borderId="2" xfId="0" applyFont="1" applyFill="1" applyBorder="1"/>
    <xf numFmtId="0" fontId="5" fillId="2" borderId="4" xfId="0" applyFont="1" applyFill="1" applyBorder="1" applyAlignment="1">
      <alignment horizontal="center"/>
    </xf>
    <xf numFmtId="0" fontId="11" fillId="10" borderId="2" xfId="0" applyFont="1" applyFill="1" applyBorder="1"/>
    <xf numFmtId="0" fontId="11" fillId="10" borderId="2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10" fillId="11" borderId="2" xfId="1" applyFont="1" applyFill="1" applyBorder="1" applyAlignment="1">
      <alignment horizontal="left" wrapText="1"/>
    </xf>
    <xf numFmtId="49" fontId="10" fillId="11" borderId="2" xfId="1" applyNumberFormat="1" applyFont="1" applyFill="1" applyBorder="1" applyAlignment="1">
      <alignment horizontal="center"/>
    </xf>
    <xf numFmtId="0" fontId="11" fillId="10" borderId="2" xfId="0" applyFont="1" applyFill="1" applyBorder="1" applyAlignment="1">
      <alignment wrapText="1"/>
    </xf>
    <xf numFmtId="0" fontId="11" fillId="7" borderId="2" xfId="0" applyFont="1" applyFill="1" applyBorder="1" applyAlignment="1">
      <alignment wrapText="1"/>
    </xf>
    <xf numFmtId="0" fontId="11" fillId="8" borderId="2" xfId="0" applyFont="1" applyFill="1" applyBorder="1" applyAlignment="1">
      <alignment horizontal="center"/>
    </xf>
    <xf numFmtId="0" fontId="11" fillId="7" borderId="2" xfId="0" applyFont="1" applyFill="1" applyBorder="1"/>
    <xf numFmtId="0" fontId="17" fillId="7" borderId="0" xfId="0" applyFont="1" applyFill="1"/>
    <xf numFmtId="0" fontId="11" fillId="7" borderId="2" xfId="0" applyFont="1" applyFill="1" applyBorder="1" applyAlignment="1">
      <alignment horizontal="center"/>
    </xf>
    <xf numFmtId="4" fontId="11" fillId="7" borderId="2" xfId="0" applyNumberFormat="1" applyFont="1" applyFill="1" applyBorder="1"/>
    <xf numFmtId="2" fontId="11" fillId="7" borderId="2" xfId="0" applyNumberFormat="1" applyFont="1" applyFill="1" applyBorder="1" applyAlignment="1">
      <alignment wrapText="1"/>
    </xf>
    <xf numFmtId="0" fontId="11" fillId="7" borderId="4" xfId="0" applyFont="1" applyFill="1" applyBorder="1" applyAlignment="1">
      <alignment horizontal="center"/>
    </xf>
    <xf numFmtId="0" fontId="11" fillId="12" borderId="2" xfId="0" applyFont="1" applyFill="1" applyBorder="1" applyAlignment="1">
      <alignment wrapText="1"/>
    </xf>
    <xf numFmtId="0" fontId="11" fillId="12" borderId="2" xfId="0" applyFont="1" applyFill="1" applyBorder="1" applyAlignment="1">
      <alignment horizontal="center"/>
    </xf>
    <xf numFmtId="0" fontId="11" fillId="12" borderId="2" xfId="0" applyFont="1" applyFill="1" applyBorder="1" applyAlignment="1">
      <alignment vertical="justify"/>
    </xf>
    <xf numFmtId="0" fontId="11" fillId="7" borderId="6" xfId="0" applyFont="1" applyFill="1" applyBorder="1" applyAlignment="1">
      <alignment wrapText="1"/>
    </xf>
    <xf numFmtId="0" fontId="14" fillId="8" borderId="6" xfId="0" applyFont="1" applyFill="1" applyBorder="1"/>
    <xf numFmtId="0" fontId="15" fillId="8" borderId="4" xfId="0" applyFont="1" applyFill="1" applyBorder="1" applyAlignment="1">
      <alignment horizontal="center"/>
    </xf>
    <xf numFmtId="0" fontId="14" fillId="0" borderId="6" xfId="0" applyFont="1" applyFill="1" applyBorder="1"/>
    <xf numFmtId="0" fontId="14" fillId="12" borderId="6" xfId="0" applyFont="1" applyFill="1" applyBorder="1" applyAlignment="1">
      <alignment wrapText="1"/>
    </xf>
    <xf numFmtId="0" fontId="15" fillId="12" borderId="4" xfId="0" applyFont="1" applyFill="1" applyBorder="1" applyAlignment="1">
      <alignment horizontal="center"/>
    </xf>
    <xf numFmtId="0" fontId="14" fillId="2" borderId="5" xfId="0" applyFont="1" applyFill="1" applyBorder="1" applyAlignment="1">
      <alignment wrapText="1"/>
    </xf>
    <xf numFmtId="16" fontId="15" fillId="2" borderId="11" xfId="0" applyNumberFormat="1" applyFont="1" applyFill="1" applyBorder="1" applyAlignment="1">
      <alignment horizontal="center" wrapText="1"/>
    </xf>
    <xf numFmtId="0" fontId="12" fillId="2" borderId="5" xfId="0" applyFont="1" applyFill="1" applyBorder="1" applyAlignment="1">
      <alignment wrapText="1"/>
    </xf>
    <xf numFmtId="0" fontId="15" fillId="2" borderId="11" xfId="0" applyFont="1" applyFill="1" applyBorder="1" applyAlignment="1">
      <alignment horizontal="center"/>
    </xf>
    <xf numFmtId="0" fontId="11" fillId="8" borderId="2" xfId="0" applyFont="1" applyFill="1" applyBorder="1"/>
    <xf numFmtId="0" fontId="17" fillId="7" borderId="2" xfId="0" applyFont="1" applyFill="1" applyBorder="1"/>
    <xf numFmtId="4" fontId="5" fillId="4" borderId="4" xfId="0" applyNumberFormat="1" applyFont="1" applyFill="1" applyBorder="1"/>
    <xf numFmtId="4" fontId="5" fillId="7" borderId="4" xfId="0" applyNumberFormat="1" applyFont="1" applyFill="1" applyBorder="1"/>
    <xf numFmtId="4" fontId="5" fillId="5" borderId="4" xfId="0" applyNumberFormat="1" applyFont="1" applyFill="1" applyBorder="1"/>
    <xf numFmtId="4" fontId="5" fillId="6" borderId="4" xfId="0" applyNumberFormat="1" applyFont="1" applyFill="1" applyBorder="1"/>
    <xf numFmtId="4" fontId="11" fillId="8" borderId="2" xfId="0" applyNumberFormat="1" applyFont="1" applyFill="1" applyBorder="1"/>
    <xf numFmtId="4" fontId="11" fillId="8" borderId="0" xfId="0" applyNumberFormat="1" applyFont="1" applyFill="1"/>
    <xf numFmtId="0" fontId="18" fillId="0" borderId="2" xfId="0" applyFont="1" applyBorder="1" applyAlignment="1">
      <alignment wrapText="1"/>
    </xf>
    <xf numFmtId="3" fontId="6" fillId="2" borderId="0" xfId="0" applyNumberFormat="1" applyFont="1" applyFill="1" applyBorder="1" applyAlignment="1">
      <alignment wrapText="1"/>
    </xf>
    <xf numFmtId="0" fontId="6" fillId="2" borderId="4" xfId="6" applyFont="1" applyFill="1" applyBorder="1" applyAlignment="1">
      <alignment horizontal="center"/>
    </xf>
    <xf numFmtId="0" fontId="14" fillId="13" borderId="6" xfId="0" applyFont="1" applyFill="1" applyBorder="1"/>
    <xf numFmtId="0" fontId="15" fillId="13" borderId="4" xfId="0" applyFont="1" applyFill="1" applyBorder="1" applyAlignment="1">
      <alignment horizontal="center"/>
    </xf>
    <xf numFmtId="3" fontId="6" fillId="2" borderId="2" xfId="0" applyNumberFormat="1" applyFont="1" applyFill="1" applyBorder="1" applyAlignment="1">
      <alignment wrapText="1"/>
    </xf>
    <xf numFmtId="3" fontId="11" fillId="2" borderId="2" xfId="0" applyNumberFormat="1" applyFont="1" applyFill="1" applyBorder="1" applyAlignment="1">
      <alignment wrapText="1"/>
    </xf>
    <xf numFmtId="0" fontId="11" fillId="2" borderId="4" xfId="6" applyFont="1" applyFill="1" applyBorder="1" applyAlignment="1">
      <alignment horizontal="center"/>
    </xf>
    <xf numFmtId="4" fontId="11" fillId="3" borderId="2" xfId="0" applyNumberFormat="1" applyFont="1" applyFill="1" applyBorder="1"/>
    <xf numFmtId="0" fontId="11" fillId="0" borderId="0" xfId="0" applyFont="1" applyFill="1"/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/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3"/>
  <sheetViews>
    <sheetView tabSelected="1" zoomScale="115" zoomScaleNormal="115" workbookViewId="0">
      <selection activeCell="M12" sqref="M12"/>
    </sheetView>
  </sheetViews>
  <sheetFormatPr defaultRowHeight="12.75"/>
  <cols>
    <col min="1" max="1" width="4.7109375" style="3" customWidth="1"/>
    <col min="2" max="2" width="43.140625" style="3" customWidth="1"/>
    <col min="3" max="3" width="11.42578125" style="3" customWidth="1"/>
    <col min="4" max="4" width="12.140625" style="3" customWidth="1"/>
    <col min="5" max="5" width="9.5703125" style="3" customWidth="1"/>
    <col min="6" max="6" width="12.42578125" style="3" hidden="1" customWidth="1"/>
    <col min="7" max="7" width="6.7109375" style="3" hidden="1" customWidth="1"/>
    <col min="8" max="8" width="3.28515625" style="3" hidden="1" customWidth="1"/>
    <col min="9" max="9" width="9.28515625" style="3" bestFit="1" customWidth="1"/>
    <col min="10" max="10" width="9.85546875" style="3" bestFit="1" customWidth="1"/>
    <col min="11" max="12" width="9.140625" style="3" customWidth="1"/>
    <col min="13" max="16384" width="9.140625" style="3"/>
  </cols>
  <sheetData>
    <row r="1" spans="1:9" s="1" customFormat="1">
      <c r="A1" s="22" t="s">
        <v>36</v>
      </c>
      <c r="D1" s="23" t="s">
        <v>154</v>
      </c>
      <c r="E1" s="2"/>
      <c r="H1" s="1" t="s">
        <v>45</v>
      </c>
    </row>
    <row r="2" spans="1:9">
      <c r="A2" s="22" t="s">
        <v>37</v>
      </c>
      <c r="B2" s="130" t="s">
        <v>39</v>
      </c>
      <c r="C2" s="130"/>
      <c r="E2" s="2"/>
      <c r="H2" s="3" t="s">
        <v>46</v>
      </c>
    </row>
    <row r="3" spans="1:9">
      <c r="A3" s="22" t="s">
        <v>38</v>
      </c>
      <c r="B3" s="4"/>
      <c r="C3" s="4"/>
    </row>
    <row r="4" spans="1:9" ht="33.75" customHeight="1">
      <c r="A4" s="24"/>
      <c r="B4" s="4"/>
      <c r="C4" s="4"/>
    </row>
    <row r="5" spans="1:9" ht="18" customHeight="1">
      <c r="A5" s="135" t="s">
        <v>58</v>
      </c>
      <c r="B5" s="135"/>
      <c r="C5" s="135"/>
      <c r="D5" s="135"/>
      <c r="E5" s="135"/>
      <c r="F5" s="135"/>
      <c r="G5" s="135"/>
      <c r="H5" s="135"/>
    </row>
    <row r="6" spans="1:9" ht="13.5" customHeight="1">
      <c r="A6" s="136" t="s">
        <v>70</v>
      </c>
      <c r="B6" s="136"/>
      <c r="C6" s="136"/>
      <c r="D6" s="136"/>
      <c r="E6" s="136"/>
      <c r="F6" s="136"/>
      <c r="G6" s="136"/>
      <c r="H6" s="136"/>
    </row>
    <row r="7" spans="1:9" ht="13.5" customHeight="1">
      <c r="A7" s="5"/>
      <c r="B7" s="137"/>
      <c r="C7" s="138"/>
      <c r="D7" s="138"/>
      <c r="E7" s="138"/>
      <c r="F7" s="138"/>
      <c r="G7" s="138"/>
      <c r="H7" s="138"/>
    </row>
    <row r="8" spans="1:9" ht="13.5" customHeight="1">
      <c r="A8" s="5"/>
      <c r="B8" s="6"/>
      <c r="C8" s="25"/>
      <c r="D8" s="7"/>
      <c r="E8" s="7"/>
      <c r="F8" s="7"/>
    </row>
    <row r="9" spans="1:9">
      <c r="A9" s="5"/>
      <c r="B9" s="6"/>
      <c r="C9" s="25"/>
      <c r="D9" s="7"/>
      <c r="E9" s="7" t="s">
        <v>152</v>
      </c>
      <c r="F9" s="7" t="s">
        <v>57</v>
      </c>
    </row>
    <row r="10" spans="1:9" ht="28.5" customHeight="1">
      <c r="A10" s="131" t="s">
        <v>0</v>
      </c>
      <c r="B10" s="133" t="s">
        <v>1</v>
      </c>
      <c r="C10" s="133" t="s">
        <v>2</v>
      </c>
      <c r="D10" s="26" t="s">
        <v>59</v>
      </c>
      <c r="E10" s="8" t="s">
        <v>60</v>
      </c>
      <c r="F10" s="8" t="s">
        <v>60</v>
      </c>
      <c r="G10" s="27"/>
      <c r="H10" s="27"/>
      <c r="I10" s="12" t="s">
        <v>135</v>
      </c>
    </row>
    <row r="11" spans="1:9" ht="23.25" customHeight="1">
      <c r="A11" s="132"/>
      <c r="B11" s="134"/>
      <c r="C11" s="134"/>
      <c r="D11" s="28" t="s">
        <v>69</v>
      </c>
      <c r="E11" s="8" t="s">
        <v>4</v>
      </c>
      <c r="F11" s="8" t="s">
        <v>4</v>
      </c>
      <c r="G11" s="8"/>
      <c r="H11" s="37"/>
      <c r="I11" s="12">
        <v>2023</v>
      </c>
    </row>
    <row r="12" spans="1:9" ht="22.5" customHeight="1">
      <c r="A12" s="34"/>
      <c r="B12" s="34" t="s">
        <v>40</v>
      </c>
      <c r="C12" s="35"/>
      <c r="D12" s="48">
        <f>E12</f>
        <v>24865.809999999998</v>
      </c>
      <c r="E12" s="48">
        <f>E13+E27</f>
        <v>24865.809999999998</v>
      </c>
      <c r="F12" s="48">
        <f t="shared" ref="F12:I12" si="0">F13+F27</f>
        <v>0</v>
      </c>
      <c r="G12" s="48" t="e">
        <f t="shared" si="0"/>
        <v>#REF!</v>
      </c>
      <c r="H12" s="48" t="e">
        <f t="shared" si="0"/>
        <v>#REF!</v>
      </c>
      <c r="I12" s="48">
        <f t="shared" si="0"/>
        <v>9677</v>
      </c>
    </row>
    <row r="13" spans="1:9" ht="22.5" customHeight="1">
      <c r="A13" s="49"/>
      <c r="B13" s="49" t="s">
        <v>8</v>
      </c>
      <c r="C13" s="52"/>
      <c r="D13" s="48">
        <f t="shared" ref="D13:D16" si="1">E13</f>
        <v>9514</v>
      </c>
      <c r="E13" s="51">
        <f>E16+E23+E14+E24</f>
        <v>9514</v>
      </c>
      <c r="F13" s="51">
        <f t="shared" ref="F13:I13" si="2">F16+F23+F14</f>
        <v>0</v>
      </c>
      <c r="G13" s="51" t="e">
        <f t="shared" si="2"/>
        <v>#REF!</v>
      </c>
      <c r="H13" s="51" t="e">
        <f t="shared" si="2"/>
        <v>#REF!</v>
      </c>
      <c r="I13" s="51">
        <f t="shared" si="2"/>
        <v>0</v>
      </c>
    </row>
    <row r="14" spans="1:9" ht="28.5" customHeight="1">
      <c r="A14" s="81"/>
      <c r="B14" s="108" t="s">
        <v>128</v>
      </c>
      <c r="C14" s="109" t="s">
        <v>129</v>
      </c>
      <c r="D14" s="48">
        <f t="shared" si="1"/>
        <v>10336.81</v>
      </c>
      <c r="E14" s="15">
        <f>E15</f>
        <v>10336.81</v>
      </c>
      <c r="F14" s="51"/>
      <c r="G14" s="10"/>
      <c r="H14" s="115"/>
      <c r="I14" s="16">
        <v>0</v>
      </c>
    </row>
    <row r="15" spans="1:9" ht="36" customHeight="1">
      <c r="A15" s="81"/>
      <c r="B15" s="110" t="s">
        <v>130</v>
      </c>
      <c r="C15" s="111" t="s">
        <v>131</v>
      </c>
      <c r="D15" s="48">
        <f t="shared" si="1"/>
        <v>10336.81</v>
      </c>
      <c r="E15" s="15">
        <v>10336.81</v>
      </c>
      <c r="F15" s="51"/>
      <c r="G15" s="10"/>
      <c r="H15" s="115"/>
      <c r="I15" s="16">
        <v>0</v>
      </c>
    </row>
    <row r="16" spans="1:9">
      <c r="A16" s="8"/>
      <c r="B16" s="29" t="s">
        <v>41</v>
      </c>
      <c r="C16" s="47" t="s">
        <v>61</v>
      </c>
      <c r="D16" s="48">
        <f t="shared" si="1"/>
        <v>13856</v>
      </c>
      <c r="E16" s="15">
        <f>E17+E22</f>
        <v>13856</v>
      </c>
      <c r="F16" s="15">
        <f>F17+F22</f>
        <v>0</v>
      </c>
      <c r="G16" s="9" t="e">
        <f>#REF!+#REF!+E16+F16</f>
        <v>#REF!</v>
      </c>
      <c r="H16" s="114" t="e">
        <f>D16-G16</f>
        <v>#REF!</v>
      </c>
      <c r="I16" s="16">
        <v>0</v>
      </c>
    </row>
    <row r="17" spans="1:11" ht="26.25" customHeight="1">
      <c r="A17" s="31"/>
      <c r="B17" s="43" t="s">
        <v>21</v>
      </c>
      <c r="C17" s="30" t="s">
        <v>5</v>
      </c>
      <c r="D17" s="48">
        <f t="shared" ref="D17:D84" si="3">E17</f>
        <v>7434</v>
      </c>
      <c r="E17" s="15">
        <f>E18+E19</f>
        <v>7434</v>
      </c>
      <c r="F17" s="15">
        <f>F18+F19</f>
        <v>0</v>
      </c>
      <c r="G17" s="9" t="e">
        <f>#REF!+#REF!+E17+F17</f>
        <v>#REF!</v>
      </c>
      <c r="H17" s="114" t="e">
        <f>D17-G17</f>
        <v>#REF!</v>
      </c>
      <c r="I17" s="16">
        <v>0</v>
      </c>
    </row>
    <row r="18" spans="1:11" ht="17.25" customHeight="1">
      <c r="A18" s="31"/>
      <c r="B18" s="33" t="s">
        <v>25</v>
      </c>
      <c r="C18" s="30" t="s">
        <v>5</v>
      </c>
      <c r="D18" s="48">
        <f t="shared" si="3"/>
        <v>6125</v>
      </c>
      <c r="E18" s="11">
        <v>6125</v>
      </c>
      <c r="F18" s="11">
        <v>0</v>
      </c>
      <c r="G18" s="9" t="e">
        <f>#REF!+#REF!+E18+F18</f>
        <v>#REF!</v>
      </c>
      <c r="H18" s="114" t="e">
        <f>D18-G18</f>
        <v>#REF!</v>
      </c>
      <c r="I18" s="16">
        <v>0</v>
      </c>
    </row>
    <row r="19" spans="1:11" ht="17.25" customHeight="1">
      <c r="A19" s="31"/>
      <c r="B19" s="67" t="s">
        <v>66</v>
      </c>
      <c r="C19" s="30" t="s">
        <v>5</v>
      </c>
      <c r="D19" s="48">
        <f t="shared" si="3"/>
        <v>1309</v>
      </c>
      <c r="E19" s="11">
        <f>E20+E21</f>
        <v>1309</v>
      </c>
      <c r="F19" s="11">
        <v>0</v>
      </c>
      <c r="G19" s="9"/>
      <c r="H19" s="114"/>
      <c r="I19" s="16">
        <v>0</v>
      </c>
    </row>
    <row r="20" spans="1:11" ht="27.75" customHeight="1">
      <c r="A20" s="31"/>
      <c r="B20" s="66" t="s">
        <v>67</v>
      </c>
      <c r="C20" s="30" t="s">
        <v>5</v>
      </c>
      <c r="D20" s="48">
        <f t="shared" si="3"/>
        <v>885</v>
      </c>
      <c r="E20" s="11">
        <v>885</v>
      </c>
      <c r="F20" s="11">
        <v>0</v>
      </c>
      <c r="G20" s="9"/>
      <c r="H20" s="114"/>
      <c r="I20" s="16">
        <v>0</v>
      </c>
      <c r="K20" s="17">
        <f>E49+E55+E59+E64+E72</f>
        <v>885</v>
      </c>
    </row>
    <row r="21" spans="1:11" ht="17.25" customHeight="1">
      <c r="A21" s="31"/>
      <c r="B21" s="66" t="s">
        <v>68</v>
      </c>
      <c r="C21" s="30" t="s">
        <v>5</v>
      </c>
      <c r="D21" s="48">
        <f t="shared" si="3"/>
        <v>424</v>
      </c>
      <c r="E21" s="11">
        <v>424</v>
      </c>
      <c r="F21" s="11">
        <v>0</v>
      </c>
      <c r="G21" s="9"/>
      <c r="H21" s="114"/>
      <c r="I21" s="16">
        <v>0</v>
      </c>
      <c r="K21" s="17">
        <f>E50+E56+E60+E68</f>
        <v>424</v>
      </c>
    </row>
    <row r="22" spans="1:11" ht="14.25" customHeight="1">
      <c r="A22" s="21"/>
      <c r="B22" s="29" t="s">
        <v>6</v>
      </c>
      <c r="C22" s="30" t="s">
        <v>7</v>
      </c>
      <c r="D22" s="48">
        <f t="shared" si="3"/>
        <v>6422</v>
      </c>
      <c r="E22" s="18">
        <v>6422</v>
      </c>
      <c r="F22" s="18">
        <v>0</v>
      </c>
      <c r="G22" s="9" t="e">
        <f>#REF!+#REF!+E22+F22</f>
        <v>#REF!</v>
      </c>
      <c r="H22" s="114" t="e">
        <f>D22-G22</f>
        <v>#REF!</v>
      </c>
      <c r="I22" s="16">
        <v>0</v>
      </c>
    </row>
    <row r="23" spans="1:11" ht="38.25" customHeight="1">
      <c r="A23" s="21"/>
      <c r="B23" s="125" t="s">
        <v>85</v>
      </c>
      <c r="C23" s="80" t="s">
        <v>86</v>
      </c>
      <c r="D23" s="48">
        <f t="shared" si="3"/>
        <v>-15178.81</v>
      </c>
      <c r="E23" s="18">
        <f>-6422-E103</f>
        <v>-15178.81</v>
      </c>
      <c r="F23" s="18"/>
      <c r="G23" s="9"/>
      <c r="H23" s="114"/>
      <c r="I23" s="16">
        <v>0</v>
      </c>
    </row>
    <row r="24" spans="1:11" s="129" customFormat="1" ht="26.25" customHeight="1">
      <c r="A24" s="70"/>
      <c r="B24" s="126" t="s">
        <v>151</v>
      </c>
      <c r="C24" s="127" t="s">
        <v>150</v>
      </c>
      <c r="D24" s="128">
        <f>D25</f>
        <v>500</v>
      </c>
      <c r="E24" s="128">
        <f t="shared" ref="E24:I24" si="4">E25</f>
        <v>500</v>
      </c>
      <c r="F24" s="128">
        <f t="shared" si="4"/>
        <v>0</v>
      </c>
      <c r="G24" s="128">
        <f t="shared" si="4"/>
        <v>0</v>
      </c>
      <c r="H24" s="128">
        <f t="shared" si="4"/>
        <v>0</v>
      </c>
      <c r="I24" s="128">
        <f t="shared" si="4"/>
        <v>0</v>
      </c>
    </row>
    <row r="25" spans="1:11" ht="25.5" customHeight="1">
      <c r="A25" s="21"/>
      <c r="B25" s="125" t="s">
        <v>149</v>
      </c>
      <c r="C25" s="122" t="s">
        <v>148</v>
      </c>
      <c r="D25" s="48">
        <f>D26</f>
        <v>500</v>
      </c>
      <c r="E25" s="48">
        <f t="shared" ref="E25:I25" si="5">E26</f>
        <v>500</v>
      </c>
      <c r="F25" s="48">
        <f t="shared" si="5"/>
        <v>0</v>
      </c>
      <c r="G25" s="48">
        <f t="shared" si="5"/>
        <v>0</v>
      </c>
      <c r="H25" s="48">
        <f t="shared" si="5"/>
        <v>0</v>
      </c>
      <c r="I25" s="48">
        <f t="shared" si="5"/>
        <v>0</v>
      </c>
    </row>
    <row r="26" spans="1:11" ht="33" customHeight="1">
      <c r="A26" s="21"/>
      <c r="B26" s="121" t="s">
        <v>153</v>
      </c>
      <c r="C26" s="122" t="s">
        <v>141</v>
      </c>
      <c r="D26" s="48">
        <f t="shared" si="3"/>
        <v>500</v>
      </c>
      <c r="E26" s="18">
        <v>500</v>
      </c>
      <c r="F26" s="18"/>
      <c r="G26" s="9"/>
      <c r="H26" s="114"/>
      <c r="I26" s="16">
        <v>0</v>
      </c>
    </row>
    <row r="27" spans="1:11" ht="18" customHeight="1">
      <c r="A27" s="49"/>
      <c r="B27" s="50" t="s">
        <v>11</v>
      </c>
      <c r="C27" s="53"/>
      <c r="D27" s="48">
        <f t="shared" si="3"/>
        <v>15351.81</v>
      </c>
      <c r="E27" s="51">
        <f>E28+E29</f>
        <v>15351.81</v>
      </c>
      <c r="F27" s="51">
        <f t="shared" ref="F27:I27" si="6">F28+F29</f>
        <v>0</v>
      </c>
      <c r="G27" s="51">
        <f t="shared" si="6"/>
        <v>0</v>
      </c>
      <c r="H27" s="51">
        <f t="shared" si="6"/>
        <v>0</v>
      </c>
      <c r="I27" s="51">
        <f t="shared" si="6"/>
        <v>9677</v>
      </c>
    </row>
    <row r="28" spans="1:11" ht="14.25" customHeight="1">
      <c r="A28" s="21"/>
      <c r="B28" s="13" t="s">
        <v>87</v>
      </c>
      <c r="C28" s="65" t="s">
        <v>88</v>
      </c>
      <c r="D28" s="48">
        <f t="shared" si="3"/>
        <v>15178.81</v>
      </c>
      <c r="E28" s="16">
        <f>-E23</f>
        <v>15178.81</v>
      </c>
      <c r="F28" s="16">
        <v>0</v>
      </c>
      <c r="G28" s="9"/>
      <c r="H28" s="114"/>
      <c r="I28" s="16">
        <v>0</v>
      </c>
    </row>
    <row r="29" spans="1:11" ht="51" customHeight="1">
      <c r="A29" s="21"/>
      <c r="B29" s="99" t="s">
        <v>115</v>
      </c>
      <c r="C29" s="100">
        <v>48.02</v>
      </c>
      <c r="D29" s="48">
        <f t="shared" si="3"/>
        <v>173</v>
      </c>
      <c r="E29" s="16">
        <f>E30</f>
        <v>173</v>
      </c>
      <c r="F29" s="16">
        <f t="shared" ref="F29:I29" si="7">F30</f>
        <v>0</v>
      </c>
      <c r="G29" s="16">
        <f t="shared" si="7"/>
        <v>0</v>
      </c>
      <c r="H29" s="16">
        <f t="shared" si="7"/>
        <v>0</v>
      </c>
      <c r="I29" s="16">
        <f t="shared" si="7"/>
        <v>9677</v>
      </c>
    </row>
    <row r="30" spans="1:11" ht="23.25" customHeight="1">
      <c r="A30" s="21"/>
      <c r="B30" s="101" t="s">
        <v>116</v>
      </c>
      <c r="C30" s="100" t="s">
        <v>117</v>
      </c>
      <c r="D30" s="48">
        <f t="shared" si="3"/>
        <v>173</v>
      </c>
      <c r="E30" s="16">
        <f>E31</f>
        <v>173</v>
      </c>
      <c r="F30" s="16">
        <f t="shared" ref="F30:I30" si="8">F31</f>
        <v>0</v>
      </c>
      <c r="G30" s="16">
        <f t="shared" si="8"/>
        <v>0</v>
      </c>
      <c r="H30" s="16">
        <f t="shared" si="8"/>
        <v>0</v>
      </c>
      <c r="I30" s="16">
        <f t="shared" si="8"/>
        <v>9677</v>
      </c>
    </row>
    <row r="31" spans="1:11" ht="14.25" customHeight="1">
      <c r="A31" s="21"/>
      <c r="B31" s="67" t="s">
        <v>118</v>
      </c>
      <c r="C31" s="71" t="s">
        <v>119</v>
      </c>
      <c r="D31" s="48">
        <f t="shared" si="3"/>
        <v>173</v>
      </c>
      <c r="E31" s="16">
        <v>173</v>
      </c>
      <c r="F31" s="16"/>
      <c r="G31" s="9"/>
      <c r="H31" s="114"/>
      <c r="I31" s="16">
        <v>9677</v>
      </c>
    </row>
    <row r="32" spans="1:11" ht="25.5" customHeight="1">
      <c r="A32" s="34"/>
      <c r="B32" s="34" t="s">
        <v>42</v>
      </c>
      <c r="C32" s="35"/>
      <c r="D32" s="48">
        <f t="shared" si="3"/>
        <v>32622.809999999998</v>
      </c>
      <c r="E32" s="48">
        <f>E43+E113+E33+E74+E109+E97+E104</f>
        <v>32622.809999999998</v>
      </c>
      <c r="F32" s="48">
        <f t="shared" ref="F32:I32" si="9">F43+F113+F33+F74+F109+F97</f>
        <v>6125</v>
      </c>
      <c r="G32" s="48" t="e">
        <f t="shared" si="9"/>
        <v>#REF!</v>
      </c>
      <c r="H32" s="48" t="e">
        <f t="shared" si="9"/>
        <v>#REF!</v>
      </c>
      <c r="I32" s="48">
        <f t="shared" si="9"/>
        <v>9677</v>
      </c>
    </row>
    <row r="33" spans="1:9" ht="18" customHeight="1">
      <c r="A33" s="81"/>
      <c r="B33" s="83" t="s">
        <v>89</v>
      </c>
      <c r="C33" s="84" t="s">
        <v>90</v>
      </c>
      <c r="D33" s="48">
        <f t="shared" si="3"/>
        <v>-501</v>
      </c>
      <c r="E33" s="15">
        <f>E34+E36+E38</f>
        <v>-501</v>
      </c>
      <c r="F33" s="15">
        <f t="shared" ref="F33:I33" si="10">F34+F36+F38</f>
        <v>0</v>
      </c>
      <c r="G33" s="15">
        <f t="shared" si="10"/>
        <v>0</v>
      </c>
      <c r="H33" s="15">
        <f t="shared" si="10"/>
        <v>0</v>
      </c>
      <c r="I33" s="15">
        <f t="shared" si="10"/>
        <v>9649</v>
      </c>
    </row>
    <row r="34" spans="1:9" ht="18" customHeight="1">
      <c r="A34" s="81"/>
      <c r="B34" s="70" t="s">
        <v>8</v>
      </c>
      <c r="C34" s="85"/>
      <c r="D34" s="48">
        <f t="shared" si="3"/>
        <v>-521</v>
      </c>
      <c r="E34" s="15">
        <f>E35</f>
        <v>-521</v>
      </c>
      <c r="F34" s="48"/>
      <c r="G34" s="14"/>
      <c r="H34" s="116"/>
      <c r="I34" s="16">
        <v>0</v>
      </c>
    </row>
    <row r="35" spans="1:9" ht="18" customHeight="1">
      <c r="A35" s="81"/>
      <c r="B35" s="86" t="s">
        <v>47</v>
      </c>
      <c r="C35" s="85">
        <v>20</v>
      </c>
      <c r="D35" s="48">
        <f t="shared" si="3"/>
        <v>-521</v>
      </c>
      <c r="E35" s="15">
        <f>-35-73-13-200-200</f>
        <v>-521</v>
      </c>
      <c r="F35" s="48"/>
      <c r="G35" s="14"/>
      <c r="H35" s="116"/>
      <c r="I35" s="16">
        <v>0</v>
      </c>
    </row>
    <row r="36" spans="1:9" ht="18" customHeight="1">
      <c r="A36" s="81"/>
      <c r="B36" s="33" t="s">
        <v>91</v>
      </c>
      <c r="C36" s="85"/>
      <c r="D36" s="48">
        <f t="shared" si="3"/>
        <v>17</v>
      </c>
      <c r="E36" s="15">
        <f>E37</f>
        <v>17</v>
      </c>
      <c r="F36" s="48"/>
      <c r="G36" s="14"/>
      <c r="H36" s="116"/>
      <c r="I36" s="16">
        <v>0</v>
      </c>
    </row>
    <row r="37" spans="1:9" ht="18" customHeight="1">
      <c r="A37" s="81"/>
      <c r="B37" s="33" t="s">
        <v>54</v>
      </c>
      <c r="C37" s="82">
        <v>70</v>
      </c>
      <c r="D37" s="48">
        <f t="shared" si="3"/>
        <v>17</v>
      </c>
      <c r="E37" s="15">
        <f>6+11</f>
        <v>17</v>
      </c>
      <c r="F37" s="48"/>
      <c r="G37" s="14"/>
      <c r="H37" s="116"/>
      <c r="I37" s="16">
        <v>0</v>
      </c>
    </row>
    <row r="38" spans="1:9" ht="56.25" customHeight="1">
      <c r="A38" s="21"/>
      <c r="B38" s="102" t="s">
        <v>103</v>
      </c>
      <c r="C38" s="98"/>
      <c r="D38" s="48">
        <f t="shared" si="3"/>
        <v>3</v>
      </c>
      <c r="E38" s="96">
        <f>E39</f>
        <v>3</v>
      </c>
      <c r="F38" s="96">
        <f t="shared" ref="F38:I38" si="11">F39</f>
        <v>0</v>
      </c>
      <c r="G38" s="96">
        <f t="shared" si="11"/>
        <v>0</v>
      </c>
      <c r="H38" s="96">
        <f t="shared" si="11"/>
        <v>0</v>
      </c>
      <c r="I38" s="96">
        <f t="shared" si="11"/>
        <v>9649</v>
      </c>
    </row>
    <row r="39" spans="1:9" ht="16.5" customHeight="1">
      <c r="A39" s="21"/>
      <c r="B39" s="33" t="s">
        <v>92</v>
      </c>
      <c r="C39" s="30"/>
      <c r="D39" s="48">
        <f t="shared" si="3"/>
        <v>3</v>
      </c>
      <c r="E39" s="16">
        <f>E40</f>
        <v>3</v>
      </c>
      <c r="F39" s="16">
        <f t="shared" ref="F39:I39" si="12">F40</f>
        <v>0</v>
      </c>
      <c r="G39" s="16">
        <f t="shared" si="12"/>
        <v>0</v>
      </c>
      <c r="H39" s="16">
        <f t="shared" si="12"/>
        <v>0</v>
      </c>
      <c r="I39" s="16">
        <f t="shared" si="12"/>
        <v>9649</v>
      </c>
    </row>
    <row r="40" spans="1:9" ht="16.5" customHeight="1">
      <c r="A40" s="21"/>
      <c r="B40" s="67" t="s">
        <v>12</v>
      </c>
      <c r="C40" s="71">
        <v>58</v>
      </c>
      <c r="D40" s="48">
        <f t="shared" si="3"/>
        <v>3</v>
      </c>
      <c r="E40" s="16">
        <f>E41</f>
        <v>3</v>
      </c>
      <c r="F40" s="16"/>
      <c r="G40" s="9"/>
      <c r="H40" s="114"/>
      <c r="I40" s="16">
        <v>9649</v>
      </c>
    </row>
    <row r="41" spans="1:9" ht="16.5" customHeight="1">
      <c r="A41" s="21"/>
      <c r="B41" s="67" t="s">
        <v>95</v>
      </c>
      <c r="C41" s="71" t="s">
        <v>96</v>
      </c>
      <c r="D41" s="48">
        <f t="shared" si="3"/>
        <v>3</v>
      </c>
      <c r="E41" s="16">
        <v>3</v>
      </c>
      <c r="F41" s="16"/>
      <c r="G41" s="9"/>
      <c r="H41" s="114"/>
      <c r="I41" s="16">
        <v>0</v>
      </c>
    </row>
    <row r="42" spans="1:9" ht="16.5" customHeight="1">
      <c r="A42" s="21"/>
      <c r="B42" s="67" t="s">
        <v>93</v>
      </c>
      <c r="C42" s="30" t="s">
        <v>94</v>
      </c>
      <c r="D42" s="48">
        <f t="shared" si="3"/>
        <v>0</v>
      </c>
      <c r="E42" s="16">
        <v>0</v>
      </c>
      <c r="F42" s="16"/>
      <c r="G42" s="9"/>
      <c r="H42" s="114"/>
      <c r="I42" s="16">
        <v>0</v>
      </c>
    </row>
    <row r="43" spans="1:9" ht="16.5" customHeight="1">
      <c r="A43" s="61" t="s">
        <v>3</v>
      </c>
      <c r="B43" s="62" t="s">
        <v>48</v>
      </c>
      <c r="C43" s="63" t="s">
        <v>49</v>
      </c>
      <c r="D43" s="48">
        <f t="shared" si="3"/>
        <v>7469</v>
      </c>
      <c r="E43" s="64">
        <f>E44+E47+E51+E57+E61+E70</f>
        <v>7469</v>
      </c>
      <c r="F43" s="64">
        <f t="shared" ref="F43:I43" si="13">F44+F47+F51+F57+F61+F70</f>
        <v>6125</v>
      </c>
      <c r="G43" s="64">
        <f t="shared" si="13"/>
        <v>6125</v>
      </c>
      <c r="H43" s="64">
        <f t="shared" si="13"/>
        <v>6125</v>
      </c>
      <c r="I43" s="64">
        <f t="shared" si="13"/>
        <v>0</v>
      </c>
    </row>
    <row r="44" spans="1:9" ht="29.25" customHeight="1">
      <c r="A44" s="21"/>
      <c r="B44" s="32" t="s">
        <v>62</v>
      </c>
      <c r="C44" s="30" t="s">
        <v>50</v>
      </c>
      <c r="D44" s="48">
        <f t="shared" si="3"/>
        <v>6125</v>
      </c>
      <c r="E44" s="16">
        <v>6125</v>
      </c>
      <c r="F44" s="16">
        <v>6125</v>
      </c>
      <c r="G44" s="16">
        <v>6125</v>
      </c>
      <c r="H44" s="16">
        <v>6125</v>
      </c>
      <c r="I44" s="16">
        <v>0</v>
      </c>
    </row>
    <row r="45" spans="1:9" ht="16.5" customHeight="1">
      <c r="A45" s="21"/>
      <c r="B45" s="36" t="s">
        <v>8</v>
      </c>
      <c r="C45" s="30"/>
      <c r="D45" s="48">
        <f t="shared" si="3"/>
        <v>6125</v>
      </c>
      <c r="E45" s="16">
        <f t="shared" ref="E45:I45" si="14">E46</f>
        <v>6125</v>
      </c>
      <c r="F45" s="16">
        <f t="shared" si="14"/>
        <v>0</v>
      </c>
      <c r="G45" s="16">
        <f t="shared" si="14"/>
        <v>0</v>
      </c>
      <c r="H45" s="16">
        <f t="shared" si="14"/>
        <v>0</v>
      </c>
      <c r="I45" s="16">
        <f t="shared" si="14"/>
        <v>0</v>
      </c>
    </row>
    <row r="46" spans="1:9" ht="16.5" customHeight="1">
      <c r="A46" s="21"/>
      <c r="B46" s="12" t="s">
        <v>51</v>
      </c>
      <c r="C46" s="30" t="s">
        <v>52</v>
      </c>
      <c r="D46" s="48">
        <f t="shared" si="3"/>
        <v>6125</v>
      </c>
      <c r="E46" s="16">
        <v>6125</v>
      </c>
      <c r="F46" s="16">
        <v>0</v>
      </c>
      <c r="G46" s="9"/>
      <c r="H46" s="114"/>
      <c r="I46" s="16">
        <v>0</v>
      </c>
    </row>
    <row r="47" spans="1:9" ht="25.5">
      <c r="A47" s="21"/>
      <c r="B47" s="68" t="s">
        <v>71</v>
      </c>
      <c r="C47" s="69" t="s">
        <v>72</v>
      </c>
      <c r="D47" s="48">
        <f t="shared" si="3"/>
        <v>454</v>
      </c>
      <c r="E47" s="18">
        <f>E48</f>
        <v>454</v>
      </c>
      <c r="F47" s="18">
        <f>F48</f>
        <v>0</v>
      </c>
      <c r="G47" s="9"/>
      <c r="H47" s="114"/>
      <c r="I47" s="16">
        <v>0</v>
      </c>
    </row>
    <row r="48" spans="1:9">
      <c r="A48" s="21"/>
      <c r="B48" s="70" t="s">
        <v>8</v>
      </c>
      <c r="C48" s="71"/>
      <c r="D48" s="48">
        <f t="shared" si="3"/>
        <v>454</v>
      </c>
      <c r="E48" s="18">
        <f>E49+E50</f>
        <v>454</v>
      </c>
      <c r="F48" s="18">
        <f>F49+F50</f>
        <v>0</v>
      </c>
      <c r="G48" s="9"/>
      <c r="H48" s="114"/>
      <c r="I48" s="16">
        <v>0</v>
      </c>
    </row>
    <row r="49" spans="1:9">
      <c r="A49" s="21"/>
      <c r="B49" s="67" t="s">
        <v>73</v>
      </c>
      <c r="C49" s="71" t="s">
        <v>74</v>
      </c>
      <c r="D49" s="48">
        <f t="shared" si="3"/>
        <v>281</v>
      </c>
      <c r="E49" s="78">
        <v>281</v>
      </c>
      <c r="F49" s="78"/>
      <c r="G49" s="9"/>
      <c r="H49" s="114"/>
      <c r="I49" s="16">
        <v>0</v>
      </c>
    </row>
    <row r="50" spans="1:9" ht="15">
      <c r="A50" s="21"/>
      <c r="B50" s="72" t="s">
        <v>75</v>
      </c>
      <c r="C50" s="73" t="s">
        <v>77</v>
      </c>
      <c r="D50" s="48">
        <f t="shared" si="3"/>
        <v>173</v>
      </c>
      <c r="E50" s="78">
        <v>173</v>
      </c>
      <c r="F50" s="78"/>
      <c r="G50" s="9"/>
      <c r="H50" s="114"/>
      <c r="I50" s="16">
        <v>0</v>
      </c>
    </row>
    <row r="51" spans="1:9" ht="30" customHeight="1">
      <c r="A51" s="21"/>
      <c r="B51" s="74" t="s">
        <v>78</v>
      </c>
      <c r="C51" s="75" t="s">
        <v>79</v>
      </c>
      <c r="D51" s="48">
        <f t="shared" si="3"/>
        <v>527</v>
      </c>
      <c r="E51" s="79">
        <f>E54</f>
        <v>527</v>
      </c>
      <c r="F51" s="79">
        <f>F54</f>
        <v>0</v>
      </c>
      <c r="G51" s="9"/>
      <c r="H51" s="114"/>
      <c r="I51" s="16">
        <v>0</v>
      </c>
    </row>
    <row r="52" spans="1:9" ht="14.25" hidden="1">
      <c r="A52" s="21"/>
      <c r="B52" s="76" t="s">
        <v>8</v>
      </c>
      <c r="C52" s="73"/>
      <c r="D52" s="48">
        <f t="shared" si="3"/>
        <v>0</v>
      </c>
      <c r="E52" s="16"/>
      <c r="F52" s="16"/>
      <c r="G52" s="9"/>
      <c r="H52" s="114"/>
      <c r="I52" s="16"/>
    </row>
    <row r="53" spans="1:9" ht="16.5" hidden="1" customHeight="1">
      <c r="A53" s="21"/>
      <c r="B53" s="74" t="s">
        <v>78</v>
      </c>
      <c r="C53" s="75" t="s">
        <v>79</v>
      </c>
      <c r="D53" s="48">
        <f t="shared" si="3"/>
        <v>0</v>
      </c>
      <c r="E53" s="16"/>
      <c r="F53" s="16"/>
      <c r="G53" s="9"/>
      <c r="H53" s="114"/>
      <c r="I53" s="16"/>
    </row>
    <row r="54" spans="1:9" ht="14.25" customHeight="1">
      <c r="A54" s="21"/>
      <c r="B54" s="76" t="s">
        <v>8</v>
      </c>
      <c r="C54" s="73"/>
      <c r="D54" s="48">
        <f t="shared" si="3"/>
        <v>527</v>
      </c>
      <c r="E54" s="18">
        <f>E55+E56</f>
        <v>527</v>
      </c>
      <c r="F54" s="18">
        <f>F55+F56</f>
        <v>0</v>
      </c>
      <c r="G54" s="9"/>
      <c r="H54" s="114"/>
      <c r="I54" s="16">
        <v>0</v>
      </c>
    </row>
    <row r="55" spans="1:9" ht="18" customHeight="1">
      <c r="A55" s="21"/>
      <c r="B55" s="67" t="s">
        <v>73</v>
      </c>
      <c r="C55" s="71" t="s">
        <v>74</v>
      </c>
      <c r="D55" s="48">
        <f t="shared" si="3"/>
        <v>390</v>
      </c>
      <c r="E55" s="78">
        <v>390</v>
      </c>
      <c r="F55" s="78"/>
      <c r="G55" s="9"/>
      <c r="H55" s="114"/>
      <c r="I55" s="16">
        <v>0</v>
      </c>
    </row>
    <row r="56" spans="1:9" ht="15">
      <c r="A56" s="21"/>
      <c r="B56" s="72" t="s">
        <v>75</v>
      </c>
      <c r="C56" s="73" t="s">
        <v>77</v>
      </c>
      <c r="D56" s="48">
        <f t="shared" si="3"/>
        <v>137</v>
      </c>
      <c r="E56" s="78">
        <v>137</v>
      </c>
      <c r="F56" s="18"/>
      <c r="G56" s="9"/>
      <c r="H56" s="114"/>
      <c r="I56" s="16">
        <v>0</v>
      </c>
    </row>
    <row r="57" spans="1:9" ht="25.5">
      <c r="A57" s="21"/>
      <c r="B57" s="68" t="s">
        <v>80</v>
      </c>
      <c r="C57" s="69" t="s">
        <v>81</v>
      </c>
      <c r="D57" s="48">
        <f t="shared" si="3"/>
        <v>157</v>
      </c>
      <c r="E57" s="79">
        <f>E58</f>
        <v>157</v>
      </c>
      <c r="F57" s="79">
        <f>F58</f>
        <v>0</v>
      </c>
      <c r="G57" s="9"/>
      <c r="H57" s="114"/>
      <c r="I57" s="16">
        <v>0</v>
      </c>
    </row>
    <row r="58" spans="1:9">
      <c r="A58" s="21"/>
      <c r="B58" s="70" t="s">
        <v>8</v>
      </c>
      <c r="C58" s="71"/>
      <c r="D58" s="48">
        <f t="shared" si="3"/>
        <v>157</v>
      </c>
      <c r="E58" s="79">
        <f>E59+E60</f>
        <v>157</v>
      </c>
      <c r="F58" s="79">
        <f>F59+F60</f>
        <v>0</v>
      </c>
      <c r="G58" s="9"/>
      <c r="H58" s="114"/>
      <c r="I58" s="16">
        <v>0</v>
      </c>
    </row>
    <row r="59" spans="1:9" ht="19.5" customHeight="1">
      <c r="A59" s="21"/>
      <c r="B59" s="67" t="s">
        <v>73</v>
      </c>
      <c r="C59" s="71" t="s">
        <v>74</v>
      </c>
      <c r="D59" s="48">
        <f t="shared" si="3"/>
        <v>103</v>
      </c>
      <c r="E59" s="78">
        <v>103</v>
      </c>
      <c r="F59" s="18"/>
      <c r="G59" s="9"/>
      <c r="H59" s="114"/>
      <c r="I59" s="16">
        <v>0</v>
      </c>
    </row>
    <row r="60" spans="1:9" ht="15">
      <c r="A60" s="21"/>
      <c r="B60" s="72" t="s">
        <v>75</v>
      </c>
      <c r="C60" s="73" t="s">
        <v>77</v>
      </c>
      <c r="D60" s="48">
        <f t="shared" si="3"/>
        <v>54</v>
      </c>
      <c r="E60" s="78">
        <v>54</v>
      </c>
      <c r="F60" s="18"/>
      <c r="G60" s="9"/>
      <c r="H60" s="114"/>
      <c r="I60" s="16">
        <v>0</v>
      </c>
    </row>
    <row r="61" spans="1:9" ht="38.25">
      <c r="A61" s="21"/>
      <c r="B61" s="68" t="s">
        <v>82</v>
      </c>
      <c r="C61" s="69" t="s">
        <v>83</v>
      </c>
      <c r="D61" s="48">
        <f t="shared" si="3"/>
        <v>155</v>
      </c>
      <c r="E61" s="79">
        <f>E62</f>
        <v>155</v>
      </c>
      <c r="F61" s="79">
        <f>F62</f>
        <v>0</v>
      </c>
      <c r="G61" s="9"/>
      <c r="H61" s="114"/>
      <c r="I61" s="16">
        <v>0</v>
      </c>
    </row>
    <row r="62" spans="1:9">
      <c r="A62" s="21"/>
      <c r="B62" s="70" t="s">
        <v>8</v>
      </c>
      <c r="C62" s="71"/>
      <c r="D62" s="48">
        <f t="shared" si="3"/>
        <v>155</v>
      </c>
      <c r="E62" s="79">
        <f>E64+E68+E63</f>
        <v>155</v>
      </c>
      <c r="F62" s="79">
        <f>F64+F68</f>
        <v>0</v>
      </c>
      <c r="G62" s="9"/>
      <c r="H62" s="114"/>
      <c r="I62" s="16">
        <v>0</v>
      </c>
    </row>
    <row r="63" spans="1:9">
      <c r="A63" s="21"/>
      <c r="B63" s="86" t="s">
        <v>47</v>
      </c>
      <c r="C63" s="85">
        <v>20</v>
      </c>
      <c r="D63" s="48">
        <f t="shared" si="3"/>
        <v>35</v>
      </c>
      <c r="E63" s="79">
        <v>35</v>
      </c>
      <c r="F63" s="79"/>
      <c r="G63" s="9"/>
      <c r="H63" s="114"/>
      <c r="I63" s="16">
        <v>0</v>
      </c>
    </row>
    <row r="64" spans="1:9" ht="15.75" customHeight="1">
      <c r="A64" s="21"/>
      <c r="B64" s="67" t="s">
        <v>73</v>
      </c>
      <c r="C64" s="71" t="s">
        <v>74</v>
      </c>
      <c r="D64" s="48">
        <f t="shared" si="3"/>
        <v>60</v>
      </c>
      <c r="E64" s="78">
        <v>60</v>
      </c>
      <c r="F64" s="78"/>
      <c r="G64" s="9"/>
      <c r="H64" s="114"/>
      <c r="I64" s="16">
        <v>0</v>
      </c>
    </row>
    <row r="65" spans="1:9" ht="25.5" hidden="1" customHeight="1">
      <c r="A65" s="21"/>
      <c r="B65" s="72" t="s">
        <v>76</v>
      </c>
      <c r="C65" s="73" t="s">
        <v>77</v>
      </c>
      <c r="D65" s="48">
        <f t="shared" si="3"/>
        <v>0</v>
      </c>
      <c r="E65" s="78"/>
      <c r="F65" s="78"/>
      <c r="G65" s="9"/>
      <c r="H65" s="114"/>
      <c r="I65" s="16"/>
    </row>
    <row r="66" spans="1:9" ht="20.25" hidden="1" customHeight="1">
      <c r="A66" s="21"/>
      <c r="B66" s="29"/>
      <c r="C66" s="30"/>
      <c r="D66" s="48">
        <f t="shared" si="3"/>
        <v>0</v>
      </c>
      <c r="E66" s="78"/>
      <c r="F66" s="78"/>
      <c r="G66" s="9"/>
      <c r="H66" s="114"/>
      <c r="I66" s="16"/>
    </row>
    <row r="67" spans="1:9" ht="18.75" hidden="1" customHeight="1">
      <c r="A67" s="21"/>
      <c r="B67" s="33"/>
      <c r="C67" s="30"/>
      <c r="D67" s="48">
        <f t="shared" si="3"/>
        <v>0</v>
      </c>
      <c r="E67" s="78"/>
      <c r="F67" s="78"/>
      <c r="G67" s="9"/>
      <c r="H67" s="114"/>
      <c r="I67" s="16"/>
    </row>
    <row r="68" spans="1:9" ht="15">
      <c r="A68" s="21"/>
      <c r="B68" s="72" t="s">
        <v>75</v>
      </c>
      <c r="C68" s="73" t="s">
        <v>77</v>
      </c>
      <c r="D68" s="48">
        <f t="shared" si="3"/>
        <v>60</v>
      </c>
      <c r="E68" s="78">
        <v>60</v>
      </c>
      <c r="F68" s="78"/>
      <c r="G68" s="20"/>
      <c r="H68" s="117"/>
      <c r="I68" s="16">
        <v>0</v>
      </c>
    </row>
    <row r="69" spans="1:9" ht="14.25" hidden="1" customHeight="1">
      <c r="A69" s="21"/>
      <c r="B69" s="33"/>
      <c r="C69" s="37"/>
      <c r="D69" s="48">
        <f t="shared" si="3"/>
        <v>0</v>
      </c>
      <c r="E69" s="16"/>
      <c r="F69" s="16"/>
      <c r="G69" s="9"/>
      <c r="H69" s="114"/>
      <c r="I69" s="16"/>
    </row>
    <row r="70" spans="1:9" ht="27.75" customHeight="1">
      <c r="A70" s="39"/>
      <c r="B70" s="77" t="s">
        <v>84</v>
      </c>
      <c r="C70" s="69" t="s">
        <v>83</v>
      </c>
      <c r="D70" s="48">
        <f t="shared" si="3"/>
        <v>51</v>
      </c>
      <c r="E70" s="18">
        <f>E71</f>
        <v>51</v>
      </c>
      <c r="F70" s="18">
        <f>F71</f>
        <v>0</v>
      </c>
      <c r="G70" s="9"/>
      <c r="H70" s="114"/>
      <c r="I70" s="16">
        <v>0</v>
      </c>
    </row>
    <row r="71" spans="1:9">
      <c r="A71" s="21"/>
      <c r="B71" s="70" t="s">
        <v>8</v>
      </c>
      <c r="C71" s="71"/>
      <c r="D71" s="48">
        <f t="shared" si="3"/>
        <v>51</v>
      </c>
      <c r="E71" s="18">
        <f>E72+E73</f>
        <v>51</v>
      </c>
      <c r="F71" s="18">
        <f>F72+F73</f>
        <v>0</v>
      </c>
      <c r="G71" s="9"/>
      <c r="H71" s="114"/>
      <c r="I71" s="16">
        <v>0</v>
      </c>
    </row>
    <row r="72" spans="1:9" ht="15.75" customHeight="1">
      <c r="A72" s="21"/>
      <c r="B72" s="67" t="s">
        <v>73</v>
      </c>
      <c r="C72" s="71" t="s">
        <v>74</v>
      </c>
      <c r="D72" s="48">
        <f t="shared" si="3"/>
        <v>51</v>
      </c>
      <c r="E72" s="16">
        <v>51</v>
      </c>
      <c r="F72" s="16"/>
      <c r="G72" s="9"/>
      <c r="H72" s="114"/>
      <c r="I72" s="16">
        <v>0</v>
      </c>
    </row>
    <row r="73" spans="1:9" ht="14.25" customHeight="1">
      <c r="A73" s="21"/>
      <c r="B73" s="72" t="s">
        <v>75</v>
      </c>
      <c r="C73" s="73" t="s">
        <v>77</v>
      </c>
      <c r="D73" s="48">
        <f t="shared" si="3"/>
        <v>0</v>
      </c>
      <c r="E73" s="16">
        <v>0</v>
      </c>
      <c r="F73" s="16"/>
      <c r="G73" s="9"/>
      <c r="H73" s="114"/>
      <c r="I73" s="16">
        <v>0</v>
      </c>
    </row>
    <row r="74" spans="1:9" ht="14.25" customHeight="1">
      <c r="A74" s="21"/>
      <c r="B74" s="83" t="s">
        <v>97</v>
      </c>
      <c r="C74" s="84">
        <v>66.02</v>
      </c>
      <c r="D74" s="48">
        <f t="shared" si="3"/>
        <v>8310</v>
      </c>
      <c r="E74" s="16">
        <f>E75+E94</f>
        <v>8310</v>
      </c>
      <c r="F74" s="16">
        <f t="shared" ref="F74:I74" si="15">F75+F94</f>
        <v>0</v>
      </c>
      <c r="G74" s="16">
        <f t="shared" si="15"/>
        <v>0</v>
      </c>
      <c r="H74" s="16">
        <f t="shared" si="15"/>
        <v>0</v>
      </c>
      <c r="I74" s="16">
        <f t="shared" si="15"/>
        <v>28</v>
      </c>
    </row>
    <row r="75" spans="1:9" ht="14.25" customHeight="1">
      <c r="A75" s="21"/>
      <c r="B75" s="70" t="s">
        <v>98</v>
      </c>
      <c r="C75" s="71" t="s">
        <v>99</v>
      </c>
      <c r="D75" s="48">
        <f t="shared" si="3"/>
        <v>8308</v>
      </c>
      <c r="E75" s="16">
        <f>E76+E79+E87+E90+E84</f>
        <v>8308</v>
      </c>
      <c r="F75" s="16">
        <f t="shared" ref="F75:I75" si="16">F76+F79+F87+F90+F84</f>
        <v>0</v>
      </c>
      <c r="G75" s="16">
        <f t="shared" si="16"/>
        <v>0</v>
      </c>
      <c r="H75" s="16">
        <f t="shared" si="16"/>
        <v>0</v>
      </c>
      <c r="I75" s="16">
        <f t="shared" si="16"/>
        <v>28</v>
      </c>
    </row>
    <row r="76" spans="1:9" ht="14.25" customHeight="1">
      <c r="A76" s="21"/>
      <c r="B76" s="94" t="s">
        <v>112</v>
      </c>
      <c r="C76" s="95" t="s">
        <v>99</v>
      </c>
      <c r="D76" s="48">
        <f t="shared" si="3"/>
        <v>200</v>
      </c>
      <c r="E76" s="96">
        <f>E77</f>
        <v>200</v>
      </c>
      <c r="F76" s="16"/>
      <c r="G76" s="9"/>
      <c r="H76" s="114"/>
      <c r="I76" s="16">
        <v>0</v>
      </c>
    </row>
    <row r="77" spans="1:9" ht="14.25" customHeight="1">
      <c r="A77" s="21"/>
      <c r="B77" s="70" t="s">
        <v>8</v>
      </c>
      <c r="C77" s="71"/>
      <c r="D77" s="48">
        <f t="shared" si="3"/>
        <v>200</v>
      </c>
      <c r="E77" s="16">
        <f>E78</f>
        <v>200</v>
      </c>
      <c r="F77" s="16"/>
      <c r="G77" s="9"/>
      <c r="H77" s="114"/>
      <c r="I77" s="16">
        <v>0</v>
      </c>
    </row>
    <row r="78" spans="1:9" ht="14.25" customHeight="1">
      <c r="A78" s="21"/>
      <c r="B78" s="67" t="s">
        <v>104</v>
      </c>
      <c r="C78" s="69" t="s">
        <v>100</v>
      </c>
      <c r="D78" s="48">
        <f t="shared" si="3"/>
        <v>200</v>
      </c>
      <c r="E78" s="16">
        <v>200</v>
      </c>
      <c r="F78" s="16"/>
      <c r="G78" s="9"/>
      <c r="H78" s="114"/>
      <c r="I78" s="16">
        <v>0</v>
      </c>
    </row>
    <row r="79" spans="1:9" ht="14.25" customHeight="1">
      <c r="A79" s="21"/>
      <c r="B79" s="94" t="s">
        <v>113</v>
      </c>
      <c r="C79" s="95" t="s">
        <v>99</v>
      </c>
      <c r="D79" s="48">
        <f t="shared" si="3"/>
        <v>242</v>
      </c>
      <c r="E79" s="96">
        <f>E80+E82</f>
        <v>242</v>
      </c>
      <c r="F79" s="16"/>
      <c r="G79" s="9"/>
      <c r="H79" s="114"/>
      <c r="I79" s="16">
        <v>0</v>
      </c>
    </row>
    <row r="80" spans="1:9" ht="14.25" customHeight="1">
      <c r="A80" s="21"/>
      <c r="B80" s="70" t="s">
        <v>8</v>
      </c>
      <c r="C80" s="71"/>
      <c r="D80" s="48">
        <f t="shared" si="3"/>
        <v>200</v>
      </c>
      <c r="E80" s="16">
        <f>E81</f>
        <v>200</v>
      </c>
      <c r="F80" s="16"/>
      <c r="G80" s="9"/>
      <c r="H80" s="114"/>
      <c r="I80" s="16">
        <v>0</v>
      </c>
    </row>
    <row r="81" spans="1:9" ht="14.25" customHeight="1">
      <c r="A81" s="21"/>
      <c r="B81" s="67" t="s">
        <v>104</v>
      </c>
      <c r="C81" s="69" t="s">
        <v>100</v>
      </c>
      <c r="D81" s="48">
        <f t="shared" si="3"/>
        <v>200</v>
      </c>
      <c r="E81" s="16">
        <v>200</v>
      </c>
      <c r="F81" s="16"/>
      <c r="G81" s="9"/>
      <c r="H81" s="114"/>
      <c r="I81" s="16">
        <v>0</v>
      </c>
    </row>
    <row r="82" spans="1:9" ht="14.25" customHeight="1">
      <c r="A82" s="21"/>
      <c r="B82" s="70" t="s">
        <v>11</v>
      </c>
      <c r="C82" s="71"/>
      <c r="D82" s="48">
        <f t="shared" si="3"/>
        <v>42</v>
      </c>
      <c r="E82" s="16">
        <f>E83</f>
        <v>42</v>
      </c>
      <c r="F82" s="16"/>
      <c r="G82" s="9"/>
      <c r="H82" s="114"/>
      <c r="I82" s="16">
        <v>0</v>
      </c>
    </row>
    <row r="83" spans="1:9" ht="14.25" customHeight="1">
      <c r="A83" s="21"/>
      <c r="B83" s="67" t="s">
        <v>101</v>
      </c>
      <c r="C83" s="71" t="s">
        <v>102</v>
      </c>
      <c r="D83" s="48">
        <f t="shared" si="3"/>
        <v>42</v>
      </c>
      <c r="E83" s="16">
        <v>42</v>
      </c>
      <c r="F83" s="16"/>
      <c r="G83" s="9"/>
      <c r="H83" s="114"/>
      <c r="I83" s="16">
        <v>0</v>
      </c>
    </row>
    <row r="84" spans="1:9" ht="14.25" customHeight="1">
      <c r="A84" s="21"/>
      <c r="B84" s="93" t="s">
        <v>132</v>
      </c>
      <c r="C84" s="95" t="s">
        <v>99</v>
      </c>
      <c r="D84" s="48">
        <f t="shared" si="3"/>
        <v>240</v>
      </c>
      <c r="E84" s="96">
        <f>E85</f>
        <v>240</v>
      </c>
      <c r="F84" s="16"/>
      <c r="G84" s="9"/>
      <c r="H84" s="114"/>
      <c r="I84" s="16">
        <v>0</v>
      </c>
    </row>
    <row r="85" spans="1:9" ht="14.25" customHeight="1">
      <c r="A85" s="21"/>
      <c r="B85" s="70" t="s">
        <v>11</v>
      </c>
      <c r="C85" s="71"/>
      <c r="D85" s="48">
        <f t="shared" ref="D85:D86" si="17">E85</f>
        <v>240</v>
      </c>
      <c r="E85" s="16">
        <f>E86</f>
        <v>240</v>
      </c>
      <c r="F85" s="16"/>
      <c r="G85" s="9"/>
      <c r="H85" s="114"/>
      <c r="I85" s="16">
        <v>0</v>
      </c>
    </row>
    <row r="86" spans="1:9" ht="14.25" customHeight="1">
      <c r="A86" s="21"/>
      <c r="B86" s="67" t="s">
        <v>101</v>
      </c>
      <c r="C86" s="71" t="s">
        <v>102</v>
      </c>
      <c r="D86" s="48">
        <f t="shared" si="17"/>
        <v>240</v>
      </c>
      <c r="E86" s="16">
        <v>240</v>
      </c>
      <c r="F86" s="16"/>
      <c r="G86" s="9"/>
      <c r="H86" s="114"/>
      <c r="I86" s="16">
        <v>0</v>
      </c>
    </row>
    <row r="87" spans="1:9" ht="14.25" customHeight="1">
      <c r="A87" s="21"/>
      <c r="B87" s="93" t="s">
        <v>111</v>
      </c>
      <c r="C87" s="98" t="s">
        <v>99</v>
      </c>
      <c r="D87" s="48">
        <f t="shared" ref="D87:D142" si="18">E87</f>
        <v>7452</v>
      </c>
      <c r="E87" s="96">
        <f>E88</f>
        <v>7452</v>
      </c>
      <c r="F87" s="16"/>
      <c r="G87" s="9"/>
      <c r="H87" s="114"/>
      <c r="I87" s="16">
        <v>0</v>
      </c>
    </row>
    <row r="88" spans="1:9" ht="14.25" customHeight="1">
      <c r="A88" s="21"/>
      <c r="B88" s="70" t="s">
        <v>11</v>
      </c>
      <c r="C88" s="71"/>
      <c r="D88" s="48">
        <f t="shared" si="18"/>
        <v>7452</v>
      </c>
      <c r="E88" s="16">
        <f>E89</f>
        <v>7452</v>
      </c>
      <c r="F88" s="16"/>
      <c r="G88" s="9"/>
      <c r="H88" s="114"/>
      <c r="I88" s="16">
        <v>0</v>
      </c>
    </row>
    <row r="89" spans="1:9" ht="14.25" customHeight="1">
      <c r="A89" s="21"/>
      <c r="B89" s="67" t="s">
        <v>101</v>
      </c>
      <c r="C89" s="71" t="s">
        <v>102</v>
      </c>
      <c r="D89" s="48">
        <f t="shared" si="18"/>
        <v>7452</v>
      </c>
      <c r="E89" s="16">
        <v>7452</v>
      </c>
      <c r="F89" s="16"/>
      <c r="G89" s="9"/>
      <c r="H89" s="114"/>
      <c r="I89" s="16">
        <v>0</v>
      </c>
    </row>
    <row r="90" spans="1:9" ht="14.25" customHeight="1">
      <c r="A90" s="21"/>
      <c r="B90" s="93" t="s">
        <v>114</v>
      </c>
      <c r="C90" s="95" t="s">
        <v>99</v>
      </c>
      <c r="D90" s="48">
        <f t="shared" si="18"/>
        <v>174</v>
      </c>
      <c r="E90" s="96">
        <f>E91</f>
        <v>174</v>
      </c>
      <c r="F90" s="16"/>
      <c r="G90" s="9"/>
      <c r="H90" s="114"/>
      <c r="I90" s="16">
        <f>I91</f>
        <v>28</v>
      </c>
    </row>
    <row r="91" spans="1:9" ht="14.25" customHeight="1">
      <c r="A91" s="21"/>
      <c r="B91" s="70" t="s">
        <v>11</v>
      </c>
      <c r="C91" s="71"/>
      <c r="D91" s="48">
        <f t="shared" si="18"/>
        <v>174</v>
      </c>
      <c r="E91" s="16">
        <f>E93+E92</f>
        <v>174</v>
      </c>
      <c r="F91" s="16"/>
      <c r="G91" s="9"/>
      <c r="H91" s="114"/>
      <c r="I91" s="16">
        <f>I92</f>
        <v>28</v>
      </c>
    </row>
    <row r="92" spans="1:9" ht="14.25" customHeight="1">
      <c r="A92" s="21"/>
      <c r="B92" s="67" t="s">
        <v>133</v>
      </c>
      <c r="C92" s="71" t="s">
        <v>102</v>
      </c>
      <c r="D92" s="48">
        <f t="shared" si="18"/>
        <v>170</v>
      </c>
      <c r="E92" s="16">
        <v>170</v>
      </c>
      <c r="F92" s="16"/>
      <c r="G92" s="9"/>
      <c r="H92" s="114"/>
      <c r="I92" s="16">
        <v>28</v>
      </c>
    </row>
    <row r="93" spans="1:9" ht="29.25" customHeight="1">
      <c r="A93" s="21"/>
      <c r="B93" s="66" t="s">
        <v>134</v>
      </c>
      <c r="C93" s="71" t="s">
        <v>102</v>
      </c>
      <c r="D93" s="48">
        <f t="shared" si="18"/>
        <v>4</v>
      </c>
      <c r="E93" s="16">
        <v>4</v>
      </c>
      <c r="F93" s="16"/>
      <c r="G93" s="9"/>
      <c r="H93" s="114"/>
      <c r="I93" s="16">
        <v>0</v>
      </c>
    </row>
    <row r="94" spans="1:9" ht="27" customHeight="1">
      <c r="A94" s="21"/>
      <c r="B94" s="97" t="s">
        <v>105</v>
      </c>
      <c r="C94" s="95" t="s">
        <v>106</v>
      </c>
      <c r="D94" s="48">
        <f t="shared" si="18"/>
        <v>2</v>
      </c>
      <c r="E94" s="96">
        <f>E95</f>
        <v>2</v>
      </c>
      <c r="F94" s="96">
        <f t="shared" ref="F94:I94" si="19">F95</f>
        <v>0</v>
      </c>
      <c r="G94" s="96">
        <f t="shared" si="19"/>
        <v>0</v>
      </c>
      <c r="H94" s="96">
        <f t="shared" si="19"/>
        <v>0</v>
      </c>
      <c r="I94" s="96">
        <f t="shared" si="19"/>
        <v>0</v>
      </c>
    </row>
    <row r="95" spans="1:9" ht="14.25" customHeight="1">
      <c r="A95" s="21"/>
      <c r="B95" s="67" t="s">
        <v>11</v>
      </c>
      <c r="C95" s="87"/>
      <c r="D95" s="48">
        <f t="shared" si="18"/>
        <v>2</v>
      </c>
      <c r="E95" s="16">
        <f>E96</f>
        <v>2</v>
      </c>
      <c r="F95" s="16"/>
      <c r="G95" s="9"/>
      <c r="H95" s="114"/>
      <c r="I95" s="16">
        <v>0</v>
      </c>
    </row>
    <row r="96" spans="1:9" ht="24" customHeight="1">
      <c r="A96" s="21"/>
      <c r="B96" s="88" t="s">
        <v>107</v>
      </c>
      <c r="C96" s="89" t="s">
        <v>102</v>
      </c>
      <c r="D96" s="48">
        <f t="shared" si="18"/>
        <v>2</v>
      </c>
      <c r="E96" s="16">
        <v>2</v>
      </c>
      <c r="F96" s="16"/>
      <c r="G96" s="9"/>
      <c r="H96" s="114"/>
      <c r="I96" s="16">
        <v>0</v>
      </c>
    </row>
    <row r="97" spans="1:9" ht="24" customHeight="1">
      <c r="A97" s="21"/>
      <c r="B97" s="106" t="s">
        <v>126</v>
      </c>
      <c r="C97" s="107" t="s">
        <v>127</v>
      </c>
      <c r="D97" s="48">
        <f t="shared" si="18"/>
        <v>10336.81</v>
      </c>
      <c r="E97" s="16">
        <f>E98</f>
        <v>10336.81</v>
      </c>
      <c r="F97" s="16">
        <f t="shared" ref="F97:I97" si="20">F98</f>
        <v>0</v>
      </c>
      <c r="G97" s="16">
        <f t="shared" si="20"/>
        <v>0</v>
      </c>
      <c r="H97" s="16">
        <f t="shared" si="20"/>
        <v>0</v>
      </c>
      <c r="I97" s="16">
        <f t="shared" si="20"/>
        <v>0</v>
      </c>
    </row>
    <row r="98" spans="1:9" ht="21" customHeight="1">
      <c r="A98" s="21"/>
      <c r="B98" s="103" t="s">
        <v>120</v>
      </c>
      <c r="C98" s="104" t="s">
        <v>121</v>
      </c>
      <c r="D98" s="48">
        <f t="shared" si="18"/>
        <v>10336.81</v>
      </c>
      <c r="E98" s="16">
        <f>E99+E102</f>
        <v>10336.81</v>
      </c>
      <c r="F98" s="16">
        <f t="shared" ref="F98:I98" si="21">F99+F102</f>
        <v>0</v>
      </c>
      <c r="G98" s="16">
        <f t="shared" si="21"/>
        <v>0</v>
      </c>
      <c r="H98" s="16">
        <f t="shared" si="21"/>
        <v>0</v>
      </c>
      <c r="I98" s="16">
        <f t="shared" si="21"/>
        <v>0</v>
      </c>
    </row>
    <row r="99" spans="1:9" ht="20.25" customHeight="1">
      <c r="A99" s="21"/>
      <c r="B99" s="76" t="s">
        <v>8</v>
      </c>
      <c r="C99" s="73"/>
      <c r="D99" s="48">
        <f t="shared" si="18"/>
        <v>1580</v>
      </c>
      <c r="E99" s="16">
        <f>E100</f>
        <v>1580</v>
      </c>
      <c r="F99" s="16">
        <f t="shared" ref="F99:I100" si="22">F100</f>
        <v>0</v>
      </c>
      <c r="G99" s="16">
        <f t="shared" si="22"/>
        <v>0</v>
      </c>
      <c r="H99" s="16">
        <f t="shared" si="22"/>
        <v>0</v>
      </c>
      <c r="I99" s="16">
        <f t="shared" si="22"/>
        <v>0</v>
      </c>
    </row>
    <row r="100" spans="1:9" ht="18.75" customHeight="1">
      <c r="A100" s="21"/>
      <c r="B100" s="72" t="s">
        <v>122</v>
      </c>
      <c r="C100" s="73" t="s">
        <v>123</v>
      </c>
      <c r="D100" s="48">
        <f t="shared" si="18"/>
        <v>1580</v>
      </c>
      <c r="E100" s="16">
        <f>E101</f>
        <v>1580</v>
      </c>
      <c r="F100" s="16">
        <f t="shared" si="22"/>
        <v>0</v>
      </c>
      <c r="G100" s="16">
        <f t="shared" si="22"/>
        <v>0</v>
      </c>
      <c r="H100" s="16">
        <f t="shared" si="22"/>
        <v>0</v>
      </c>
      <c r="I100" s="16">
        <f t="shared" si="22"/>
        <v>0</v>
      </c>
    </row>
    <row r="101" spans="1:9" ht="17.25" customHeight="1">
      <c r="A101" s="21"/>
      <c r="B101" s="72" t="s">
        <v>47</v>
      </c>
      <c r="C101" s="73">
        <v>20</v>
      </c>
      <c r="D101" s="48">
        <f t="shared" si="18"/>
        <v>1580</v>
      </c>
      <c r="E101" s="16">
        <v>1580</v>
      </c>
      <c r="F101" s="16"/>
      <c r="G101" s="9"/>
      <c r="H101" s="114"/>
      <c r="I101" s="16">
        <v>0</v>
      </c>
    </row>
    <row r="102" spans="1:9" ht="16.5" customHeight="1">
      <c r="A102" s="21"/>
      <c r="B102" s="105" t="s">
        <v>11</v>
      </c>
      <c r="C102" s="73"/>
      <c r="D102" s="48">
        <f t="shared" si="18"/>
        <v>8756.81</v>
      </c>
      <c r="E102" s="16">
        <f>E103</f>
        <v>8756.81</v>
      </c>
      <c r="F102" s="16">
        <f t="shared" ref="F102:I102" si="23">F103</f>
        <v>0</v>
      </c>
      <c r="G102" s="16">
        <f t="shared" si="23"/>
        <v>0</v>
      </c>
      <c r="H102" s="16">
        <f t="shared" si="23"/>
        <v>0</v>
      </c>
      <c r="I102" s="16">
        <f t="shared" si="23"/>
        <v>0</v>
      </c>
    </row>
    <row r="103" spans="1:9" ht="20.25" customHeight="1">
      <c r="A103" s="21"/>
      <c r="B103" s="72" t="s">
        <v>124</v>
      </c>
      <c r="C103" s="73" t="s">
        <v>125</v>
      </c>
      <c r="D103" s="48">
        <f t="shared" si="18"/>
        <v>8756.81</v>
      </c>
      <c r="E103" s="16">
        <v>8756.81</v>
      </c>
      <c r="F103" s="16"/>
      <c r="G103" s="9"/>
      <c r="H103" s="114"/>
      <c r="I103" s="16">
        <v>0</v>
      </c>
    </row>
    <row r="104" spans="1:9" ht="20.25" customHeight="1">
      <c r="A104" s="21"/>
      <c r="B104" s="123" t="s">
        <v>142</v>
      </c>
      <c r="C104" s="124" t="s">
        <v>143</v>
      </c>
      <c r="D104" s="48">
        <f>D105</f>
        <v>500</v>
      </c>
      <c r="E104" s="48">
        <f t="shared" ref="E104:I104" si="24">E105</f>
        <v>500</v>
      </c>
      <c r="F104" s="48">
        <f t="shared" si="24"/>
        <v>0</v>
      </c>
      <c r="G104" s="48">
        <f t="shared" si="24"/>
        <v>0</v>
      </c>
      <c r="H104" s="48">
        <f t="shared" si="24"/>
        <v>0</v>
      </c>
      <c r="I104" s="48">
        <f t="shared" si="24"/>
        <v>0</v>
      </c>
    </row>
    <row r="105" spans="1:9" ht="20.25" customHeight="1">
      <c r="A105" s="21"/>
      <c r="B105" s="105" t="s">
        <v>144</v>
      </c>
      <c r="C105" s="75" t="s">
        <v>145</v>
      </c>
      <c r="D105" s="48">
        <f>D106</f>
        <v>500</v>
      </c>
      <c r="E105" s="48">
        <f t="shared" ref="E105:I105" si="25">E106</f>
        <v>500</v>
      </c>
      <c r="F105" s="48">
        <f t="shared" si="25"/>
        <v>0</v>
      </c>
      <c r="G105" s="48">
        <f t="shared" si="25"/>
        <v>0</v>
      </c>
      <c r="H105" s="48">
        <f t="shared" si="25"/>
        <v>0</v>
      </c>
      <c r="I105" s="48">
        <f t="shared" si="25"/>
        <v>0</v>
      </c>
    </row>
    <row r="106" spans="1:9" ht="20.25" customHeight="1">
      <c r="A106" s="21"/>
      <c r="B106" s="72" t="s">
        <v>8</v>
      </c>
      <c r="C106" s="73"/>
      <c r="D106" s="48">
        <f>D107</f>
        <v>500</v>
      </c>
      <c r="E106" s="48">
        <f t="shared" ref="E106:I106" si="26">E107</f>
        <v>500</v>
      </c>
      <c r="F106" s="48">
        <f t="shared" si="26"/>
        <v>0</v>
      </c>
      <c r="G106" s="48">
        <f t="shared" si="26"/>
        <v>0</v>
      </c>
      <c r="H106" s="48">
        <f t="shared" si="26"/>
        <v>0</v>
      </c>
      <c r="I106" s="48">
        <f t="shared" si="26"/>
        <v>0</v>
      </c>
    </row>
    <row r="107" spans="1:9" ht="20.25" customHeight="1">
      <c r="A107" s="21"/>
      <c r="B107" s="72" t="s">
        <v>146</v>
      </c>
      <c r="C107" s="73" t="s">
        <v>147</v>
      </c>
      <c r="D107" s="48">
        <f>D108</f>
        <v>500</v>
      </c>
      <c r="E107" s="48">
        <f>E108</f>
        <v>500</v>
      </c>
      <c r="F107" s="16"/>
      <c r="G107" s="9"/>
      <c r="H107" s="114"/>
      <c r="I107" s="16">
        <v>0</v>
      </c>
    </row>
    <row r="108" spans="1:9" ht="20.25" customHeight="1">
      <c r="A108" s="21"/>
      <c r="B108" s="72" t="s">
        <v>51</v>
      </c>
      <c r="C108" s="73" t="s">
        <v>52</v>
      </c>
      <c r="D108" s="48">
        <f>E108</f>
        <v>500</v>
      </c>
      <c r="E108" s="16">
        <v>500</v>
      </c>
      <c r="F108" s="16"/>
      <c r="G108" s="9"/>
      <c r="H108" s="114"/>
      <c r="I108" s="16">
        <v>0</v>
      </c>
    </row>
    <row r="109" spans="1:9" ht="24.75" customHeight="1">
      <c r="A109" s="21"/>
      <c r="B109" s="90" t="s">
        <v>108</v>
      </c>
      <c r="C109" s="84">
        <v>70.02</v>
      </c>
      <c r="D109" s="48">
        <f t="shared" si="18"/>
        <v>86</v>
      </c>
      <c r="E109" s="16">
        <f>E110</f>
        <v>86</v>
      </c>
      <c r="F109" s="16">
        <f t="shared" ref="F109:I111" si="27">F110</f>
        <v>0</v>
      </c>
      <c r="G109" s="16">
        <f t="shared" si="27"/>
        <v>0</v>
      </c>
      <c r="H109" s="16">
        <f t="shared" si="27"/>
        <v>0</v>
      </c>
      <c r="I109" s="16">
        <f t="shared" si="27"/>
        <v>0</v>
      </c>
    </row>
    <row r="110" spans="1:9" ht="25.5" customHeight="1">
      <c r="A110" s="21"/>
      <c r="B110" s="91" t="s">
        <v>109</v>
      </c>
      <c r="C110" s="92" t="s">
        <v>110</v>
      </c>
      <c r="D110" s="48">
        <f t="shared" si="18"/>
        <v>86</v>
      </c>
      <c r="E110" s="16">
        <f>E111</f>
        <v>86</v>
      </c>
      <c r="F110" s="16">
        <f t="shared" si="27"/>
        <v>0</v>
      </c>
      <c r="G110" s="16">
        <f t="shared" si="27"/>
        <v>0</v>
      </c>
      <c r="H110" s="16">
        <f t="shared" si="27"/>
        <v>0</v>
      </c>
      <c r="I110" s="16">
        <f t="shared" si="27"/>
        <v>0</v>
      </c>
    </row>
    <row r="111" spans="1:9" ht="14.25" customHeight="1">
      <c r="A111" s="21"/>
      <c r="B111" s="70" t="s">
        <v>8</v>
      </c>
      <c r="C111" s="85"/>
      <c r="D111" s="48">
        <f t="shared" si="18"/>
        <v>86</v>
      </c>
      <c r="E111" s="16">
        <f>E112</f>
        <v>86</v>
      </c>
      <c r="F111" s="16">
        <f t="shared" si="27"/>
        <v>0</v>
      </c>
      <c r="G111" s="16">
        <f t="shared" si="27"/>
        <v>0</v>
      </c>
      <c r="H111" s="16">
        <f t="shared" si="27"/>
        <v>0</v>
      </c>
      <c r="I111" s="16">
        <f t="shared" si="27"/>
        <v>0</v>
      </c>
    </row>
    <row r="112" spans="1:9" ht="14.25" customHeight="1">
      <c r="A112" s="21"/>
      <c r="B112" s="86" t="s">
        <v>47</v>
      </c>
      <c r="C112" s="85">
        <v>20</v>
      </c>
      <c r="D112" s="48">
        <f t="shared" si="18"/>
        <v>86</v>
      </c>
      <c r="E112" s="16">
        <f>73+13</f>
        <v>86</v>
      </c>
      <c r="F112" s="16"/>
      <c r="G112" s="9"/>
      <c r="H112" s="114"/>
      <c r="I112" s="16">
        <v>0</v>
      </c>
    </row>
    <row r="113" spans="1:9" ht="15" customHeight="1">
      <c r="A113" s="61" t="s">
        <v>65</v>
      </c>
      <c r="B113" s="62" t="s">
        <v>16</v>
      </c>
      <c r="C113" s="63" t="s">
        <v>63</v>
      </c>
      <c r="D113" s="48">
        <f t="shared" si="18"/>
        <v>6422</v>
      </c>
      <c r="E113" s="64">
        <f>E114</f>
        <v>6422</v>
      </c>
      <c r="F113" s="64">
        <f t="shared" ref="F113:I113" si="28">F114</f>
        <v>0</v>
      </c>
      <c r="G113" s="64" t="e">
        <f t="shared" si="28"/>
        <v>#REF!</v>
      </c>
      <c r="H113" s="64" t="e">
        <f t="shared" si="28"/>
        <v>#REF!</v>
      </c>
      <c r="I113" s="64">
        <f t="shared" si="28"/>
        <v>0</v>
      </c>
    </row>
    <row r="114" spans="1:9" ht="16.5" customHeight="1">
      <c r="A114" s="21">
        <v>1</v>
      </c>
      <c r="B114" s="36" t="s">
        <v>53</v>
      </c>
      <c r="C114" s="37" t="s">
        <v>64</v>
      </c>
      <c r="D114" s="48">
        <f t="shared" si="18"/>
        <v>6422</v>
      </c>
      <c r="E114" s="18">
        <f>E115+E121</f>
        <v>6422</v>
      </c>
      <c r="F114" s="18">
        <f t="shared" ref="F114:I114" si="29">F115+F121</f>
        <v>0</v>
      </c>
      <c r="G114" s="18" t="e">
        <f t="shared" si="29"/>
        <v>#REF!</v>
      </c>
      <c r="H114" s="18" t="e">
        <f t="shared" si="29"/>
        <v>#REF!</v>
      </c>
      <c r="I114" s="18">
        <f t="shared" si="29"/>
        <v>0</v>
      </c>
    </row>
    <row r="115" spans="1:9" hidden="1">
      <c r="A115" s="21"/>
      <c r="B115" s="36" t="s">
        <v>8</v>
      </c>
      <c r="C115" s="30"/>
      <c r="D115" s="48">
        <f t="shared" si="18"/>
        <v>0</v>
      </c>
      <c r="E115" s="18">
        <f>E117</f>
        <v>0</v>
      </c>
      <c r="F115" s="18">
        <f>F117</f>
        <v>0</v>
      </c>
      <c r="G115" s="9" t="e">
        <f>#REF!+#REF!+E115+F115</f>
        <v>#REF!</v>
      </c>
      <c r="H115" s="114" t="e">
        <f t="shared" ref="H115:H120" si="30">D115-G115</f>
        <v>#REF!</v>
      </c>
      <c r="I115" s="16"/>
    </row>
    <row r="116" spans="1:9" ht="16.5" hidden="1" customHeight="1">
      <c r="A116" s="21"/>
      <c r="B116" s="33" t="s">
        <v>9</v>
      </c>
      <c r="C116" s="30">
        <v>10</v>
      </c>
      <c r="D116" s="48">
        <f t="shared" si="18"/>
        <v>0</v>
      </c>
      <c r="E116" s="16"/>
      <c r="F116" s="16"/>
      <c r="G116" s="9" t="e">
        <f>#REF!+#REF!+E116+F116</f>
        <v>#REF!</v>
      </c>
      <c r="H116" s="114" t="e">
        <f t="shared" si="30"/>
        <v>#REF!</v>
      </c>
      <c r="I116" s="16"/>
    </row>
    <row r="117" spans="1:9" ht="13.5" hidden="1" customHeight="1">
      <c r="A117" s="21"/>
      <c r="B117" s="33" t="s">
        <v>47</v>
      </c>
      <c r="C117" s="30">
        <v>20</v>
      </c>
      <c r="D117" s="48">
        <f t="shared" si="18"/>
        <v>0</v>
      </c>
      <c r="E117" s="78">
        <v>0</v>
      </c>
      <c r="F117" s="78">
        <v>0</v>
      </c>
      <c r="G117" s="9" t="e">
        <f>#REF!+#REF!+E117+F117</f>
        <v>#REF!</v>
      </c>
      <c r="H117" s="114" t="e">
        <f t="shared" si="30"/>
        <v>#REF!</v>
      </c>
      <c r="I117" s="16"/>
    </row>
    <row r="118" spans="1:9" ht="13.5" hidden="1" customHeight="1">
      <c r="A118" s="21"/>
      <c r="B118" s="33" t="s">
        <v>27</v>
      </c>
      <c r="C118" s="30">
        <v>59</v>
      </c>
      <c r="D118" s="48">
        <f t="shared" si="18"/>
        <v>0</v>
      </c>
      <c r="E118" s="16"/>
      <c r="F118" s="16"/>
      <c r="G118" s="9" t="e">
        <f>#REF!+#REF!+E118+F118</f>
        <v>#REF!</v>
      </c>
      <c r="H118" s="114" t="e">
        <f t="shared" si="30"/>
        <v>#REF!</v>
      </c>
      <c r="I118" s="16"/>
    </row>
    <row r="119" spans="1:9" ht="13.5" hidden="1" customHeight="1">
      <c r="A119" s="21"/>
      <c r="B119" s="33" t="s">
        <v>10</v>
      </c>
      <c r="C119" s="30">
        <v>85</v>
      </c>
      <c r="D119" s="48">
        <f t="shared" si="18"/>
        <v>0</v>
      </c>
      <c r="E119" s="16"/>
      <c r="F119" s="16"/>
      <c r="G119" s="9" t="e">
        <f>#REF!+#REF!+E119+F119</f>
        <v>#REF!</v>
      </c>
      <c r="H119" s="114" t="e">
        <f t="shared" si="30"/>
        <v>#REF!</v>
      </c>
      <c r="I119" s="16"/>
    </row>
    <row r="120" spans="1:9" ht="13.5" hidden="1" customHeight="1">
      <c r="A120" s="21"/>
      <c r="B120" s="33" t="s">
        <v>35</v>
      </c>
      <c r="C120" s="30">
        <v>40.299999999999997</v>
      </c>
      <c r="D120" s="48">
        <f t="shared" si="18"/>
        <v>0</v>
      </c>
      <c r="E120" s="16"/>
      <c r="F120" s="16"/>
      <c r="G120" s="9" t="e">
        <f>#REF!+#REF!+E120+F120</f>
        <v>#REF!</v>
      </c>
      <c r="H120" s="114" t="e">
        <f t="shared" si="30"/>
        <v>#REF!</v>
      </c>
      <c r="I120" s="16"/>
    </row>
    <row r="121" spans="1:9" ht="15" customHeight="1">
      <c r="A121" s="21"/>
      <c r="B121" s="29" t="s">
        <v>11</v>
      </c>
      <c r="C121" s="37"/>
      <c r="D121" s="48">
        <f t="shared" si="18"/>
        <v>6422</v>
      </c>
      <c r="E121" s="18">
        <f>E122</f>
        <v>6422</v>
      </c>
      <c r="F121" s="18">
        <f t="shared" ref="F121:I121" si="31">F122</f>
        <v>0</v>
      </c>
      <c r="G121" s="18" t="e">
        <f t="shared" si="31"/>
        <v>#REF!</v>
      </c>
      <c r="H121" s="18" t="e">
        <f t="shared" si="31"/>
        <v>#REF!</v>
      </c>
      <c r="I121" s="18">
        <f t="shared" si="31"/>
        <v>0</v>
      </c>
    </row>
    <row r="122" spans="1:9" ht="15" customHeight="1">
      <c r="A122" s="21"/>
      <c r="B122" s="33" t="s">
        <v>54</v>
      </c>
      <c r="C122" s="30">
        <v>70</v>
      </c>
      <c r="D122" s="48">
        <f t="shared" si="18"/>
        <v>6422</v>
      </c>
      <c r="E122" s="16">
        <v>6422</v>
      </c>
      <c r="F122" s="16">
        <v>0</v>
      </c>
      <c r="G122" s="9" t="e">
        <f>#REF!+#REF!+E122+F122</f>
        <v>#REF!</v>
      </c>
      <c r="H122" s="114" t="e">
        <f t="shared" ref="H122:H141" si="32">D122-G122</f>
        <v>#REF!</v>
      </c>
      <c r="I122" s="16">
        <v>0</v>
      </c>
    </row>
    <row r="123" spans="1:9" ht="15" hidden="1" customHeight="1">
      <c r="A123" s="21"/>
      <c r="B123" s="33" t="s">
        <v>28</v>
      </c>
      <c r="C123" s="30"/>
      <c r="D123" s="48">
        <f t="shared" si="18"/>
        <v>0</v>
      </c>
      <c r="E123" s="16"/>
      <c r="F123" s="16"/>
      <c r="G123" s="9" t="e">
        <f>#REF!+#REF!+E123+F123</f>
        <v>#REF!</v>
      </c>
      <c r="H123" s="114" t="e">
        <f t="shared" si="32"/>
        <v>#REF!</v>
      </c>
      <c r="I123" s="16"/>
    </row>
    <row r="124" spans="1:9" ht="15" hidden="1" customHeight="1">
      <c r="A124" s="21"/>
      <c r="B124" s="33" t="s">
        <v>29</v>
      </c>
      <c r="C124" s="30"/>
      <c r="D124" s="48">
        <f t="shared" si="18"/>
        <v>0</v>
      </c>
      <c r="E124" s="16"/>
      <c r="F124" s="16"/>
      <c r="G124" s="9" t="e">
        <f>#REF!+#REF!+E124+F124</f>
        <v>#REF!</v>
      </c>
      <c r="H124" s="114" t="e">
        <f t="shared" si="32"/>
        <v>#REF!</v>
      </c>
      <c r="I124" s="16"/>
    </row>
    <row r="125" spans="1:9" ht="15" hidden="1" customHeight="1">
      <c r="A125" s="21"/>
      <c r="B125" s="33" t="s">
        <v>30</v>
      </c>
      <c r="C125" s="30"/>
      <c r="D125" s="48">
        <f t="shared" si="18"/>
        <v>0</v>
      </c>
      <c r="E125" s="16"/>
      <c r="F125" s="16"/>
      <c r="G125" s="9" t="e">
        <f>#REF!+#REF!+E125+F125</f>
        <v>#REF!</v>
      </c>
      <c r="H125" s="114" t="e">
        <f t="shared" si="32"/>
        <v>#REF!</v>
      </c>
      <c r="I125" s="16"/>
    </row>
    <row r="126" spans="1:9" ht="21" hidden="1" customHeight="1">
      <c r="A126" s="21"/>
      <c r="B126" s="38"/>
      <c r="C126" s="30"/>
      <c r="D126" s="48">
        <f t="shared" si="18"/>
        <v>0</v>
      </c>
      <c r="E126" s="16"/>
      <c r="F126" s="16"/>
      <c r="G126" s="9" t="e">
        <f>#REF!+#REF!+E126+F126</f>
        <v>#REF!</v>
      </c>
      <c r="H126" s="114" t="e">
        <f t="shared" si="32"/>
        <v>#REF!</v>
      </c>
      <c r="I126" s="16"/>
    </row>
    <row r="127" spans="1:9" ht="23.25" hidden="1" customHeight="1">
      <c r="A127" s="21"/>
      <c r="B127" s="46"/>
      <c r="C127" s="30"/>
      <c r="D127" s="48">
        <f t="shared" si="18"/>
        <v>0</v>
      </c>
      <c r="E127" s="16"/>
      <c r="F127" s="16"/>
      <c r="G127" s="9" t="e">
        <f>#REF!+#REF!+E127+F127</f>
        <v>#REF!</v>
      </c>
      <c r="H127" s="114" t="e">
        <f t="shared" si="32"/>
        <v>#REF!</v>
      </c>
      <c r="I127" s="16"/>
    </row>
    <row r="128" spans="1:9" ht="17.25" hidden="1" customHeight="1">
      <c r="A128" s="21"/>
      <c r="B128" s="46"/>
      <c r="C128" s="30"/>
      <c r="D128" s="48">
        <f t="shared" si="18"/>
        <v>0</v>
      </c>
      <c r="E128" s="16"/>
      <c r="F128" s="16"/>
      <c r="G128" s="9" t="e">
        <f>#REF!+#REF!+E128+F128</f>
        <v>#REF!</v>
      </c>
      <c r="H128" s="114" t="e">
        <f t="shared" si="32"/>
        <v>#REF!</v>
      </c>
      <c r="I128" s="16"/>
    </row>
    <row r="129" spans="1:10" ht="21" hidden="1" customHeight="1">
      <c r="A129" s="21"/>
      <c r="B129" s="38"/>
      <c r="C129" s="30"/>
      <c r="D129" s="48">
        <f t="shared" si="18"/>
        <v>0</v>
      </c>
      <c r="E129" s="16"/>
      <c r="F129" s="16"/>
      <c r="G129" s="9" t="e">
        <f>#REF!+#REF!+E129+F129</f>
        <v>#REF!</v>
      </c>
      <c r="H129" s="114" t="e">
        <f t="shared" si="32"/>
        <v>#REF!</v>
      </c>
      <c r="I129" s="16"/>
    </row>
    <row r="130" spans="1:10" ht="24" hidden="1" customHeight="1">
      <c r="A130" s="12"/>
      <c r="B130" s="21" t="s">
        <v>17</v>
      </c>
      <c r="C130" s="37">
        <v>70</v>
      </c>
      <c r="D130" s="48">
        <f t="shared" si="18"/>
        <v>0</v>
      </c>
      <c r="E130" s="16"/>
      <c r="F130" s="16"/>
      <c r="G130" s="9" t="e">
        <f>#REF!+#REF!+E130+F130</f>
        <v>#REF!</v>
      </c>
      <c r="H130" s="114" t="e">
        <f t="shared" si="32"/>
        <v>#REF!</v>
      </c>
      <c r="I130" s="16"/>
    </row>
    <row r="131" spans="1:10" ht="59.25" hidden="1" customHeight="1">
      <c r="A131" s="12"/>
      <c r="B131" s="54" t="s">
        <v>43</v>
      </c>
      <c r="C131" s="41">
        <f>C132</f>
        <v>58</v>
      </c>
      <c r="D131" s="48">
        <f t="shared" si="18"/>
        <v>0</v>
      </c>
      <c r="E131" s="19"/>
      <c r="F131" s="19"/>
      <c r="G131" s="9" t="e">
        <f>#REF!+#REF!+E131+F131</f>
        <v>#REF!</v>
      </c>
      <c r="H131" s="114" t="e">
        <f t="shared" si="32"/>
        <v>#REF!</v>
      </c>
      <c r="I131" s="16" t="s">
        <v>44</v>
      </c>
    </row>
    <row r="132" spans="1:10" ht="13.5" hidden="1" customHeight="1">
      <c r="A132" s="12"/>
      <c r="B132" s="40" t="s">
        <v>11</v>
      </c>
      <c r="C132" s="41">
        <f>C133</f>
        <v>58</v>
      </c>
      <c r="D132" s="48">
        <f t="shared" si="18"/>
        <v>0</v>
      </c>
      <c r="E132" s="19"/>
      <c r="F132" s="19"/>
      <c r="G132" s="9" t="e">
        <f>#REF!+#REF!+E132+F132</f>
        <v>#REF!</v>
      </c>
      <c r="H132" s="114" t="e">
        <f t="shared" si="32"/>
        <v>#REF!</v>
      </c>
      <c r="I132" s="16"/>
    </row>
    <row r="133" spans="1:10" ht="13.5" hidden="1" customHeight="1">
      <c r="A133" s="12"/>
      <c r="B133" s="40" t="s">
        <v>12</v>
      </c>
      <c r="C133" s="42">
        <v>58</v>
      </c>
      <c r="D133" s="48">
        <f t="shared" si="18"/>
        <v>0</v>
      </c>
      <c r="E133" s="19"/>
      <c r="F133" s="19"/>
      <c r="G133" s="9" t="e">
        <f>#REF!+#REF!+E133+F133</f>
        <v>#REF!</v>
      </c>
      <c r="H133" s="114" t="e">
        <f t="shared" si="32"/>
        <v>#REF!</v>
      </c>
      <c r="I133" s="16"/>
    </row>
    <row r="134" spans="1:10" ht="13.5" hidden="1" customHeight="1">
      <c r="A134" s="12"/>
      <c r="B134" s="40" t="s">
        <v>34</v>
      </c>
      <c r="C134" s="42" t="s">
        <v>31</v>
      </c>
      <c r="D134" s="48">
        <f t="shared" si="18"/>
        <v>0</v>
      </c>
      <c r="E134" s="19"/>
      <c r="F134" s="19"/>
      <c r="G134" s="9" t="e">
        <f>#REF!+#REF!+E134+F134</f>
        <v>#REF!</v>
      </c>
      <c r="H134" s="114" t="e">
        <f t="shared" si="32"/>
        <v>#REF!</v>
      </c>
      <c r="I134" s="16"/>
    </row>
    <row r="135" spans="1:10" ht="13.5" hidden="1" customHeight="1">
      <c r="A135" s="12"/>
      <c r="B135" s="40" t="s">
        <v>24</v>
      </c>
      <c r="C135" s="42" t="s">
        <v>32</v>
      </c>
      <c r="D135" s="48">
        <f t="shared" si="18"/>
        <v>0</v>
      </c>
      <c r="E135" s="19"/>
      <c r="F135" s="19"/>
      <c r="G135" s="9" t="e">
        <f>#REF!+#REF!+E135+F135</f>
        <v>#REF!</v>
      </c>
      <c r="H135" s="114" t="e">
        <f t="shared" si="32"/>
        <v>#REF!</v>
      </c>
      <c r="I135" s="16"/>
    </row>
    <row r="136" spans="1:10" ht="13.5" hidden="1" customHeight="1">
      <c r="A136" s="12"/>
      <c r="B136" s="40" t="s">
        <v>13</v>
      </c>
      <c r="C136" s="42" t="s">
        <v>33</v>
      </c>
      <c r="D136" s="48">
        <f t="shared" si="18"/>
        <v>0</v>
      </c>
      <c r="E136" s="19"/>
      <c r="F136" s="19"/>
      <c r="G136" s="9" t="e">
        <f>#REF!+#REF!+E136+F136</f>
        <v>#REF!</v>
      </c>
      <c r="H136" s="114" t="e">
        <f t="shared" si="32"/>
        <v>#REF!</v>
      </c>
      <c r="I136" s="16"/>
    </row>
    <row r="137" spans="1:10" ht="13.5" hidden="1" customHeight="1">
      <c r="A137" s="12">
        <v>3</v>
      </c>
      <c r="B137" s="55" t="s">
        <v>23</v>
      </c>
      <c r="C137" s="37">
        <v>87.02</v>
      </c>
      <c r="D137" s="48">
        <f t="shared" si="18"/>
        <v>0</v>
      </c>
      <c r="E137" s="18"/>
      <c r="F137" s="18"/>
      <c r="G137" s="9" t="e">
        <f>#REF!+#REF!+E137+F137</f>
        <v>#REF!</v>
      </c>
      <c r="H137" s="114" t="e">
        <f t="shared" si="32"/>
        <v>#REF!</v>
      </c>
      <c r="I137" s="16"/>
    </row>
    <row r="138" spans="1:10" ht="34.5" hidden="1" customHeight="1">
      <c r="A138" s="12" t="s">
        <v>26</v>
      </c>
      <c r="B138" s="43" t="s">
        <v>22</v>
      </c>
      <c r="C138" s="37" t="s">
        <v>18</v>
      </c>
      <c r="D138" s="48">
        <f t="shared" si="18"/>
        <v>0</v>
      </c>
      <c r="E138" s="18"/>
      <c r="F138" s="18"/>
      <c r="G138" s="9" t="e">
        <f>#REF!+#REF!+E138+F138</f>
        <v>#REF!</v>
      </c>
      <c r="H138" s="114" t="e">
        <f t="shared" si="32"/>
        <v>#REF!</v>
      </c>
      <c r="I138" s="16"/>
    </row>
    <row r="139" spans="1:10" ht="22.5" hidden="1" customHeight="1">
      <c r="A139" s="12"/>
      <c r="B139" s="33" t="s">
        <v>11</v>
      </c>
      <c r="C139" s="37"/>
      <c r="D139" s="48">
        <f t="shared" si="18"/>
        <v>0</v>
      </c>
      <c r="E139" s="16"/>
      <c r="F139" s="16"/>
      <c r="G139" s="9" t="e">
        <f>#REF!+#REF!+E139+F139</f>
        <v>#REF!</v>
      </c>
      <c r="H139" s="114" t="e">
        <f t="shared" si="32"/>
        <v>#REF!</v>
      </c>
      <c r="I139" s="16"/>
    </row>
    <row r="140" spans="1:10" ht="27.75" hidden="1" customHeight="1">
      <c r="A140" s="12"/>
      <c r="B140" s="56" t="s">
        <v>14</v>
      </c>
      <c r="C140" s="57" t="s">
        <v>15</v>
      </c>
      <c r="D140" s="48">
        <f t="shared" si="18"/>
        <v>0</v>
      </c>
      <c r="E140" s="16"/>
      <c r="F140" s="16"/>
      <c r="G140" s="9" t="e">
        <f>#REF!+#REF!+E140+F140</f>
        <v>#REF!</v>
      </c>
      <c r="H140" s="114" t="e">
        <f t="shared" si="32"/>
        <v>#REF!</v>
      </c>
      <c r="I140" s="16"/>
    </row>
    <row r="141" spans="1:10" ht="22.5" hidden="1" customHeight="1">
      <c r="A141" s="12"/>
      <c r="B141" s="58" t="s">
        <v>19</v>
      </c>
      <c r="C141" s="59"/>
      <c r="D141" s="48">
        <f t="shared" si="18"/>
        <v>0</v>
      </c>
      <c r="E141" s="16"/>
      <c r="F141" s="16"/>
      <c r="G141" s="9" t="e">
        <f>#REF!+#REF!+E141+F141</f>
        <v>#REF!</v>
      </c>
      <c r="H141" s="114" t="e">
        <f t="shared" si="32"/>
        <v>#REF!</v>
      </c>
      <c r="I141" s="16"/>
    </row>
    <row r="142" spans="1:10" ht="17.25" customHeight="1">
      <c r="A142" s="21"/>
      <c r="B142" s="21" t="s">
        <v>20</v>
      </c>
      <c r="C142" s="60"/>
      <c r="D142" s="48">
        <f t="shared" si="18"/>
        <v>-7757</v>
      </c>
      <c r="E142" s="18">
        <f>E12-E32</f>
        <v>-7757</v>
      </c>
      <c r="F142" s="18">
        <f t="shared" ref="F142:I142" si="33">F12-F32</f>
        <v>-6125</v>
      </c>
      <c r="G142" s="18" t="e">
        <f t="shared" si="33"/>
        <v>#REF!</v>
      </c>
      <c r="H142" s="18" t="e">
        <f t="shared" si="33"/>
        <v>#REF!</v>
      </c>
      <c r="I142" s="18">
        <f t="shared" si="33"/>
        <v>0</v>
      </c>
      <c r="J142" s="17"/>
    </row>
    <row r="143" spans="1:10" ht="22.5" customHeight="1">
      <c r="A143" s="5"/>
      <c r="B143" s="44"/>
      <c r="C143" s="45"/>
      <c r="D143" s="17"/>
      <c r="E143" s="17"/>
      <c r="F143" s="17"/>
      <c r="G143" s="17"/>
      <c r="H143" s="17"/>
    </row>
    <row r="144" spans="1:10" ht="18.75" customHeight="1">
      <c r="B144" s="21" t="s">
        <v>55</v>
      </c>
      <c r="C144" s="18">
        <f>C145</f>
        <v>7757</v>
      </c>
    </row>
    <row r="145" spans="2:9">
      <c r="B145" s="21" t="s">
        <v>56</v>
      </c>
      <c r="C145" s="18">
        <f>C146+C150</f>
        <v>7757</v>
      </c>
      <c r="E145" s="17">
        <f>E37+E87+E94+E93+E86+E83</f>
        <v>7757</v>
      </c>
      <c r="I145" s="17">
        <f>E145+E142</f>
        <v>0</v>
      </c>
    </row>
    <row r="146" spans="2:9" ht="17.25" customHeight="1">
      <c r="B146" s="83" t="s">
        <v>89</v>
      </c>
      <c r="C146" s="18">
        <f>C147</f>
        <v>17</v>
      </c>
      <c r="I146" s="17">
        <f>E145-C145</f>
        <v>0</v>
      </c>
    </row>
    <row r="147" spans="2:9">
      <c r="B147" s="33" t="s">
        <v>54</v>
      </c>
      <c r="C147" s="16">
        <v>17</v>
      </c>
    </row>
    <row r="148" spans="2:9" ht="25.5">
      <c r="B148" s="120" t="s">
        <v>139</v>
      </c>
      <c r="C148" s="16">
        <v>11</v>
      </c>
    </row>
    <row r="149" spans="2:9">
      <c r="B149" s="12" t="s">
        <v>140</v>
      </c>
      <c r="C149" s="16">
        <v>6</v>
      </c>
    </row>
    <row r="150" spans="2:9">
      <c r="B150" s="83" t="s">
        <v>97</v>
      </c>
      <c r="C150" s="16">
        <f>C151+C154+C157+C160+C162</f>
        <v>7740</v>
      </c>
    </row>
    <row r="151" spans="2:9">
      <c r="B151" s="112" t="s">
        <v>111</v>
      </c>
      <c r="C151" s="118">
        <f>C152</f>
        <v>7452</v>
      </c>
    </row>
    <row r="152" spans="2:9">
      <c r="B152" s="67" t="s">
        <v>101</v>
      </c>
      <c r="C152" s="16">
        <v>7452</v>
      </c>
    </row>
    <row r="153" spans="2:9" ht="38.25">
      <c r="B153" s="120" t="s">
        <v>136</v>
      </c>
      <c r="C153" s="16">
        <v>7452</v>
      </c>
    </row>
    <row r="154" spans="2:9">
      <c r="B154" s="113" t="s">
        <v>113</v>
      </c>
      <c r="C154" s="118">
        <f>C155</f>
        <v>42</v>
      </c>
    </row>
    <row r="155" spans="2:9">
      <c r="B155" s="67" t="s">
        <v>101</v>
      </c>
      <c r="C155" s="16">
        <v>42</v>
      </c>
    </row>
    <row r="156" spans="2:9">
      <c r="B156" s="67" t="s">
        <v>138</v>
      </c>
      <c r="C156" s="16">
        <v>42</v>
      </c>
    </row>
    <row r="157" spans="2:9">
      <c r="B157" s="93" t="s">
        <v>132</v>
      </c>
      <c r="C157" s="118">
        <f>C158</f>
        <v>240</v>
      </c>
    </row>
    <row r="158" spans="2:9">
      <c r="B158" s="67" t="s">
        <v>101</v>
      </c>
      <c r="C158" s="16">
        <v>240</v>
      </c>
    </row>
    <row r="159" spans="2:9" ht="25.5">
      <c r="B159" s="66" t="s">
        <v>137</v>
      </c>
      <c r="C159" s="16">
        <v>240</v>
      </c>
    </row>
    <row r="160" spans="2:9" ht="25.5">
      <c r="B160" s="97" t="s">
        <v>105</v>
      </c>
      <c r="C160" s="118">
        <f>C161</f>
        <v>2</v>
      </c>
    </row>
    <row r="161" spans="2:3" ht="25.5">
      <c r="B161" s="88" t="s">
        <v>107</v>
      </c>
      <c r="C161" s="16">
        <v>2</v>
      </c>
    </row>
    <row r="162" spans="2:3">
      <c r="B162" s="93" t="s">
        <v>114</v>
      </c>
      <c r="C162" s="119">
        <f>C163</f>
        <v>4</v>
      </c>
    </row>
    <row r="163" spans="2:3" ht="25.5">
      <c r="B163" s="66" t="s">
        <v>134</v>
      </c>
      <c r="C163" s="16">
        <v>4</v>
      </c>
    </row>
  </sheetData>
  <mergeCells count="7">
    <mergeCell ref="B2:C2"/>
    <mergeCell ref="A10:A11"/>
    <mergeCell ref="B10:B11"/>
    <mergeCell ref="C10:C11"/>
    <mergeCell ref="A5:H5"/>
    <mergeCell ref="A6:H6"/>
    <mergeCell ref="B7:H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 </vt:lpstr>
      <vt:lpstr>'1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2022-09-21T11:26:33Z</cp:lastPrinted>
  <dcterms:created xsi:type="dcterms:W3CDTF">2017-03-22T13:01:52Z</dcterms:created>
  <dcterms:modified xsi:type="dcterms:W3CDTF">2022-11-21T12:14:51Z</dcterms:modified>
</cp:coreProperties>
</file>